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45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3" i="1" l="1"/>
  <c r="L133" i="1" s="1"/>
  <c r="L132" i="1"/>
  <c r="L131" i="1"/>
  <c r="K130" i="1"/>
  <c r="L130" i="1" s="1"/>
  <c r="L129" i="1"/>
  <c r="L128" i="1"/>
  <c r="K126" i="1"/>
  <c r="L126" i="1" s="1"/>
  <c r="K125" i="1"/>
  <c r="L125" i="1" s="1"/>
  <c r="L124" i="1"/>
  <c r="K124" i="1"/>
  <c r="K123" i="1"/>
  <c r="L123" i="1" s="1"/>
  <c r="L122" i="1"/>
  <c r="K122" i="1"/>
  <c r="K121" i="1"/>
  <c r="L121" i="1" s="1"/>
  <c r="L120" i="1"/>
  <c r="K120" i="1"/>
  <c r="K119" i="1"/>
  <c r="L119" i="1" s="1"/>
  <c r="L118" i="1"/>
  <c r="K118" i="1"/>
  <c r="K117" i="1"/>
  <c r="L117" i="1" s="1"/>
  <c r="L116" i="1"/>
  <c r="K116" i="1"/>
  <c r="K115" i="1"/>
  <c r="L115" i="1" s="1"/>
  <c r="L114" i="1"/>
  <c r="K114" i="1"/>
  <c r="K113" i="1"/>
  <c r="L113" i="1" s="1"/>
  <c r="L112" i="1"/>
  <c r="K112" i="1"/>
  <c r="K111" i="1"/>
  <c r="L111" i="1" s="1"/>
  <c r="L110" i="1"/>
  <c r="K110" i="1"/>
  <c r="K127" i="1" s="1"/>
  <c r="L109" i="1"/>
  <c r="L108" i="1"/>
  <c r="K108" i="1"/>
  <c r="L107" i="1"/>
  <c r="L106" i="1"/>
  <c r="K105" i="1"/>
  <c r="L105" i="1" s="1"/>
  <c r="L104" i="1"/>
  <c r="K104" i="1"/>
  <c r="L103" i="1"/>
  <c r="L102" i="1"/>
  <c r="L101" i="1"/>
  <c r="L100" i="1"/>
  <c r="L99" i="1"/>
  <c r="L98" i="1"/>
  <c r="L97" i="1"/>
  <c r="L96" i="1"/>
  <c r="L95" i="1"/>
  <c r="L94" i="1"/>
  <c r="K92" i="1"/>
  <c r="L92" i="1" s="1"/>
  <c r="L91" i="1"/>
  <c r="K91" i="1"/>
  <c r="L90" i="1"/>
  <c r="K90" i="1"/>
  <c r="L89" i="1"/>
  <c r="K89" i="1"/>
  <c r="L88" i="1"/>
  <c r="L87" i="1"/>
  <c r="L86" i="1"/>
  <c r="L85" i="1"/>
  <c r="L84" i="1"/>
  <c r="L83" i="1"/>
  <c r="L82" i="1"/>
  <c r="L81" i="1"/>
  <c r="L80" i="1"/>
  <c r="L79" i="1"/>
  <c r="K79" i="1"/>
  <c r="L78" i="1"/>
  <c r="L77" i="1"/>
  <c r="K77" i="1"/>
  <c r="L76" i="1"/>
  <c r="K76" i="1"/>
  <c r="K93" i="1" s="1"/>
  <c r="L93" i="1" s="1"/>
  <c r="L75" i="1"/>
  <c r="L73" i="1"/>
  <c r="L72" i="1"/>
  <c r="L71" i="1"/>
  <c r="K71" i="1"/>
  <c r="L70" i="1"/>
  <c r="K70" i="1"/>
  <c r="K69" i="1"/>
  <c r="L69" i="1" s="1"/>
  <c r="L68" i="1"/>
  <c r="L67" i="1"/>
  <c r="L66" i="1"/>
  <c r="L65" i="1"/>
  <c r="L64" i="1"/>
  <c r="L63" i="1"/>
  <c r="L62" i="1"/>
  <c r="L61" i="1"/>
  <c r="L60" i="1"/>
  <c r="L59" i="1"/>
  <c r="L57" i="1"/>
  <c r="L56" i="1"/>
  <c r="L55" i="1"/>
  <c r="L54" i="1"/>
  <c r="L53" i="1"/>
  <c r="L52" i="1"/>
  <c r="K52" i="1"/>
  <c r="L51" i="1"/>
  <c r="K51" i="1"/>
  <c r="K50" i="1"/>
  <c r="L50" i="1" s="1"/>
  <c r="L49" i="1"/>
  <c r="K49" i="1"/>
  <c r="L48" i="1"/>
  <c r="L47" i="1"/>
  <c r="L46" i="1"/>
  <c r="L45" i="1"/>
  <c r="L44" i="1"/>
  <c r="L43" i="1"/>
  <c r="L42" i="1"/>
  <c r="K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K28" i="1"/>
  <c r="L28" i="1" s="1"/>
  <c r="K27" i="1"/>
  <c r="L27" i="1" s="1"/>
  <c r="K26" i="1"/>
  <c r="L26" i="1" s="1"/>
  <c r="L25" i="1"/>
  <c r="L24" i="1"/>
  <c r="L23" i="1"/>
  <c r="L22" i="1"/>
  <c r="K22" i="1"/>
  <c r="L21" i="1"/>
  <c r="K21" i="1"/>
  <c r="K58" i="1" s="1"/>
  <c r="L58" i="1" s="1"/>
  <c r="L20" i="1"/>
  <c r="L19" i="1"/>
  <c r="L18" i="1"/>
  <c r="L17" i="1"/>
  <c r="L16" i="1"/>
  <c r="L15" i="1"/>
  <c r="L14" i="1"/>
  <c r="L13" i="1"/>
  <c r="L12" i="1"/>
  <c r="L11" i="1"/>
  <c r="L10" i="1"/>
  <c r="L9" i="1"/>
  <c r="L127" i="1" l="1"/>
  <c r="K74" i="1"/>
  <c r="L74" i="1" s="1"/>
  <c r="K134" i="1" l="1"/>
  <c r="L134" i="1" s="1"/>
</calcChain>
</file>

<file path=xl/sharedStrings.xml><?xml version="1.0" encoding="utf-8"?>
<sst xmlns="http://schemas.openxmlformats.org/spreadsheetml/2006/main" count="577" uniqueCount="228">
  <si>
    <t xml:space="preserve">                                     DIRECTIVA DE TRANSPARENCIA Y ACCESO A LA INFORMACION PUBLICA</t>
  </si>
  <si>
    <t xml:space="preserve">                                                                                        FORMATO Nº 20</t>
  </si>
  <si>
    <t xml:space="preserve">                                RESUMEN DE GASTO DE PASAJES AEREOS Y/O TERRESTRES NACIONAL Y VIATICOS</t>
  </si>
  <si>
    <t>UNIDAD ORGANICA: OFICINA EJECUTIVA DE ADMINISTRACION/ DIRECCION DE ECONOMIA/OFICINA DE CONTABILIDAD</t>
  </si>
  <si>
    <t>UNIDAD ORGANICA</t>
  </si>
  <si>
    <t xml:space="preserve">USUARIO </t>
  </si>
  <si>
    <t>FECHA</t>
  </si>
  <si>
    <t>RUTA AEREO</t>
  </si>
  <si>
    <t>RUTA TERRESTRE</t>
  </si>
  <si>
    <t>FUENTE DE FTO.</t>
  </si>
  <si>
    <t>AUTORIZACION DE VIAJE</t>
  </si>
  <si>
    <t>COSTO PASAJE S/.</t>
  </si>
  <si>
    <t>VIATICOS S/.</t>
  </si>
  <si>
    <t>TOTAL S/.</t>
  </si>
  <si>
    <t xml:space="preserve">OFICINA EJECUTIVA DE ADMINISTRACION </t>
  </si>
  <si>
    <t>SALDO DEL TRIMESTRE ANTERIOR</t>
  </si>
  <si>
    <t>ELEUTERIA NORMA</t>
  </si>
  <si>
    <t>SALAS</t>
  </si>
  <si>
    <t>SANTAYANA</t>
  </si>
  <si>
    <t>00</t>
  </si>
  <si>
    <t>SI</t>
  </si>
  <si>
    <t>ORQUIDEA NURY</t>
  </si>
  <si>
    <t>TAPIA</t>
  </si>
  <si>
    <t>SALINAS</t>
  </si>
  <si>
    <t>NESTOR</t>
  </si>
  <si>
    <t>MONTESINOS</t>
  </si>
  <si>
    <t>CCALLO</t>
  </si>
  <si>
    <t>TEODORO</t>
  </si>
  <si>
    <t>CHAVEZ</t>
  </si>
  <si>
    <t>AVALOS</t>
  </si>
  <si>
    <t>EVA</t>
  </si>
  <si>
    <t>QUISPE</t>
  </si>
  <si>
    <t>HUAQUIPACO</t>
  </si>
  <si>
    <t>13</t>
  </si>
  <si>
    <t>SABINA HAYDEE</t>
  </si>
  <si>
    <t>TEJADA</t>
  </si>
  <si>
    <t>RUELAS</t>
  </si>
  <si>
    <t>NERY FLORENCIA</t>
  </si>
  <si>
    <t>CUTIPA</t>
  </si>
  <si>
    <t>HUAMANTUMA</t>
  </si>
  <si>
    <t>JULIA ELIZABETH NELLY</t>
  </si>
  <si>
    <t>ESQUIVEL</t>
  </si>
  <si>
    <t>MELGAREJO</t>
  </si>
  <si>
    <t>NANCY LUCIANA</t>
  </si>
  <si>
    <t>LLAMAS</t>
  </si>
  <si>
    <t>VALDIVIA</t>
  </si>
  <si>
    <t>DINA ABIGAIL</t>
  </si>
  <si>
    <t>ESPINOZA</t>
  </si>
  <si>
    <t>ALFARO</t>
  </si>
  <si>
    <t>DELIA ENCARNACION</t>
  </si>
  <si>
    <t>LERMA</t>
  </si>
  <si>
    <t>ANGEL ROLANDO</t>
  </si>
  <si>
    <t>REVILLA</t>
  </si>
  <si>
    <t>LUQUE</t>
  </si>
  <si>
    <t>09</t>
  </si>
  <si>
    <t>LEONARDO OTTO</t>
  </si>
  <si>
    <t>CHIRINOS</t>
  </si>
  <si>
    <t>RAMOS</t>
  </si>
  <si>
    <t>ERIKA DIANET</t>
  </si>
  <si>
    <t>CASQUINA</t>
  </si>
  <si>
    <t>PAREDES</t>
  </si>
  <si>
    <t>ANA SOLEDAD</t>
  </si>
  <si>
    <t>CALLO</t>
  </si>
  <si>
    <t>MAMANI</t>
  </si>
  <si>
    <t>HUGO JOSE</t>
  </si>
  <si>
    <t>ROJAS</t>
  </si>
  <si>
    <t>FLORES</t>
  </si>
  <si>
    <t>GLADYS BETZABE</t>
  </si>
  <si>
    <t>CASTILLO</t>
  </si>
  <si>
    <t>GOMEZ</t>
  </si>
  <si>
    <t>EDILBERTO ARTURO</t>
  </si>
  <si>
    <t>MENDOZA</t>
  </si>
  <si>
    <t>AGATON MARIO</t>
  </si>
  <si>
    <t>HUANQUI</t>
  </si>
  <si>
    <t>ZEGARRA</t>
  </si>
  <si>
    <t>ALONSO LEONARDO</t>
  </si>
  <si>
    <t>ALMONTE</t>
  </si>
  <si>
    <t>CRUZ</t>
  </si>
  <si>
    <t>ANITA MIRIAM</t>
  </si>
  <si>
    <t>ALARCON</t>
  </si>
  <si>
    <t>SERAFIN FELIX</t>
  </si>
  <si>
    <t>MEDINA</t>
  </si>
  <si>
    <t>LUDWIG MIJAILOVICH</t>
  </si>
  <si>
    <t>CUBA</t>
  </si>
  <si>
    <t>MIRYAM PATRICIA</t>
  </si>
  <si>
    <t>MONROY</t>
  </si>
  <si>
    <t>CARBAJAL</t>
  </si>
  <si>
    <t>WILLIAN SALOMON</t>
  </si>
  <si>
    <t>DELGADO</t>
  </si>
  <si>
    <t>GAINZA</t>
  </si>
  <si>
    <t>JOSE ADOLFO</t>
  </si>
  <si>
    <t>CASTRO</t>
  </si>
  <si>
    <t>ORTIZ</t>
  </si>
  <si>
    <t>GLADIS MORAIMA</t>
  </si>
  <si>
    <t>ALE</t>
  </si>
  <si>
    <t>MERCEDES</t>
  </si>
  <si>
    <t>GIRON</t>
  </si>
  <si>
    <t>LOPEZ</t>
  </si>
  <si>
    <t>DENISE EVELYN</t>
  </si>
  <si>
    <t>ELIDA YULIANA</t>
  </si>
  <si>
    <t>RIVERA</t>
  </si>
  <si>
    <t>HECTOR WASHINGTONG</t>
  </si>
  <si>
    <t>PAGAZA</t>
  </si>
  <si>
    <t>BOBADILLA</t>
  </si>
  <si>
    <t>ANNY VALERIA</t>
  </si>
  <si>
    <t>CHALCO</t>
  </si>
  <si>
    <t>SIMEON</t>
  </si>
  <si>
    <t>CHAMPI</t>
  </si>
  <si>
    <t>LUIS MANUEL</t>
  </si>
  <si>
    <t>MOLINA</t>
  </si>
  <si>
    <t>TOTAL UNIDAD ORGANICA</t>
  </si>
  <si>
    <t>DIRECCION EJECUTIVA PROMOCION DE LA SALUD</t>
  </si>
  <si>
    <t>JOSEFINA ROCSANA</t>
  </si>
  <si>
    <t>VILLAZANTE</t>
  </si>
  <si>
    <t>ROLDAN</t>
  </si>
  <si>
    <t>NATIVIDAD</t>
  </si>
  <si>
    <t>GLEYDXIE LUZ</t>
  </si>
  <si>
    <t>GRANDA</t>
  </si>
  <si>
    <t>MACHADO</t>
  </si>
  <si>
    <t>ELSA LUCY</t>
  </si>
  <si>
    <t>CASTAÑEDA</t>
  </si>
  <si>
    <t>CONDE</t>
  </si>
  <si>
    <t>JUANA MARLENE</t>
  </si>
  <si>
    <t>OPORTO</t>
  </si>
  <si>
    <t>POLANCO</t>
  </si>
  <si>
    <t>ELIZABETH ANTONIETA ABIGAIL</t>
  </si>
  <si>
    <t>SILVIA MERCEDES</t>
  </si>
  <si>
    <t>ENRIQUEZ</t>
  </si>
  <si>
    <t>MANSILLA</t>
  </si>
  <si>
    <t>CHRISTIAN GIOVANNI</t>
  </si>
  <si>
    <t>CONCHA</t>
  </si>
  <si>
    <t>GONZALES</t>
  </si>
  <si>
    <t>LUZ MARIA</t>
  </si>
  <si>
    <t>VELASQUEZ</t>
  </si>
  <si>
    <t>MIRIAN CATHERINE</t>
  </si>
  <si>
    <t>PALMA</t>
  </si>
  <si>
    <t>PACHECO</t>
  </si>
  <si>
    <t>ALAN GREGORIO</t>
  </si>
  <si>
    <t>LLAMOCA</t>
  </si>
  <si>
    <t>DIRECCION EJECUTIVA DE SALUD AMBIENTAL</t>
  </si>
  <si>
    <t>GINA CARMELA</t>
  </si>
  <si>
    <t>FUENTES</t>
  </si>
  <si>
    <t>CARMEN ELENA</t>
  </si>
  <si>
    <t>SOLIS</t>
  </si>
  <si>
    <t>PEZO</t>
  </si>
  <si>
    <t>EMILIANA</t>
  </si>
  <si>
    <t>ARO</t>
  </si>
  <si>
    <t>RETAMOZO</t>
  </si>
  <si>
    <t>FELIX ELMER</t>
  </si>
  <si>
    <t>TORRES</t>
  </si>
  <si>
    <t>JUAN RAMON</t>
  </si>
  <si>
    <t>SONIA SOLEDAD</t>
  </si>
  <si>
    <t>CUADROS</t>
  </si>
  <si>
    <t>LOAYZA</t>
  </si>
  <si>
    <t>CRISTHIAN  ROMELL</t>
  </si>
  <si>
    <t>MANUEL ALEJANDRO</t>
  </si>
  <si>
    <t>TAMAYO</t>
  </si>
  <si>
    <t>LETONA</t>
  </si>
  <si>
    <t>JUAN LUIS</t>
  </si>
  <si>
    <t>BERNAL</t>
  </si>
  <si>
    <t>JORGE LUIS</t>
  </si>
  <si>
    <t>NEYRA</t>
  </si>
  <si>
    <t>SALCEDO</t>
  </si>
  <si>
    <t>PERCY LUIS</t>
  </si>
  <si>
    <t>HUAMANI</t>
  </si>
  <si>
    <t>EMILIANO MICHELL</t>
  </si>
  <si>
    <t>ARENAS</t>
  </si>
  <si>
    <t>OSCAR VALENTINO</t>
  </si>
  <si>
    <t>ESCALANTE</t>
  </si>
  <si>
    <t>DIRECCION EJECUTIVA DE SALUD DE LAS PERSONA</t>
  </si>
  <si>
    <t>ENCARNACION AMPARO</t>
  </si>
  <si>
    <t>CONDORI</t>
  </si>
  <si>
    <t>MIRYAN</t>
  </si>
  <si>
    <t>GIRALDO</t>
  </si>
  <si>
    <t>ARAGON</t>
  </si>
  <si>
    <t>LUISA CARMEN</t>
  </si>
  <si>
    <t>BELTRAN</t>
  </si>
  <si>
    <t>ALEXANDER JUVER</t>
  </si>
  <si>
    <t>CARDENAS</t>
  </si>
  <si>
    <t>APAZA</t>
  </si>
  <si>
    <t>LOURDES MARIANITA</t>
  </si>
  <si>
    <t>MOLLEAPASA</t>
  </si>
  <si>
    <t>ARISPE</t>
  </si>
  <si>
    <t>HELMER ARTURO</t>
  </si>
  <si>
    <t>JIMENEZ</t>
  </si>
  <si>
    <t>IBAÑEZ</t>
  </si>
  <si>
    <t>VICTOR ELISEO</t>
  </si>
  <si>
    <t>COLLADO</t>
  </si>
  <si>
    <t>MARIO AMADOR</t>
  </si>
  <si>
    <t>HERRERA</t>
  </si>
  <si>
    <t>BEDOYA</t>
  </si>
  <si>
    <t>BREISO ALBERTO</t>
  </si>
  <si>
    <t>ATENCIO</t>
  </si>
  <si>
    <t>SUAREZ</t>
  </si>
  <si>
    <t>DIRECCION DE EPIDEMIOLOGIA</t>
  </si>
  <si>
    <t>DIRECCION EJECUTIVA DE MEDICAMENTOS INSUMOS Y DROGAS</t>
  </si>
  <si>
    <t>PATRICIA EDITH</t>
  </si>
  <si>
    <t>CARPIO</t>
  </si>
  <si>
    <t>MARYLIA ALEJANDRINA</t>
  </si>
  <si>
    <t>SAAVEDRA</t>
  </si>
  <si>
    <t>SANCHEZ</t>
  </si>
  <si>
    <t>GLADYS JULIA</t>
  </si>
  <si>
    <t>RONDON</t>
  </si>
  <si>
    <t>WILLIAM DANIEL</t>
  </si>
  <si>
    <t>PANIURA</t>
  </si>
  <si>
    <t>ZAMALLOA</t>
  </si>
  <si>
    <t>PEDRO ERNESTO</t>
  </si>
  <si>
    <t>TINTAYA</t>
  </si>
  <si>
    <t>QUILLA</t>
  </si>
  <si>
    <t>LILIAN</t>
  </si>
  <si>
    <t>MARCO ANTONIO ENRIQUE</t>
  </si>
  <si>
    <t>OJEDA</t>
  </si>
  <si>
    <t>MAYTA</t>
  </si>
  <si>
    <t>HOWER VICTOR</t>
  </si>
  <si>
    <t>ARIAS</t>
  </si>
  <si>
    <t>MONICA BRENDA</t>
  </si>
  <si>
    <t>LLERENA</t>
  </si>
  <si>
    <t>VILLAMARIN</t>
  </si>
  <si>
    <t>FIORELLA LUZ</t>
  </si>
  <si>
    <t>SAN MIGUEL</t>
  </si>
  <si>
    <t>VELARDE</t>
  </si>
  <si>
    <t>DIRECCION EJECUTIVA DEL SIS</t>
  </si>
  <si>
    <t>DEAN OMAR</t>
  </si>
  <si>
    <t>HUARACHI</t>
  </si>
  <si>
    <t>SUEROS</t>
  </si>
  <si>
    <t>DIRECCION EJECUTIVA DE ESTADISTICA</t>
  </si>
  <si>
    <t>HELARD JESUS</t>
  </si>
  <si>
    <t>TOTAL AL MES DE OCTUBRE DEL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</si>
</sst>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1" x14ac:knownFonts="1">
    <font>
      <sz val="10"/>
      <color theme="1"/>
      <name val="Arial Narrow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0" fontId="2" fillId="0" borderId="0" xfId="0" applyFont="1" applyFill="1"/>
    <xf numFmtId="49" fontId="3" fillId="0" borderId="0" xfId="0" applyNumberFormat="1" applyFont="1" applyFill="1"/>
    <xf numFmtId="4" fontId="3" fillId="0" borderId="0" xfId="0" applyNumberFormat="1" applyFont="1" applyFill="1"/>
    <xf numFmtId="0" fontId="3" fillId="0" borderId="0" xfId="0" applyFont="1" applyFill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164" fontId="4" fillId="0" borderId="1" xfId="0" applyNumberFormat="1" applyFont="1" applyFill="1" applyBorder="1"/>
    <xf numFmtId="49" fontId="4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/>
    <xf numFmtId="0" fontId="5" fillId="0" borderId="1" xfId="0" applyFont="1" applyFill="1" applyBorder="1"/>
    <xf numFmtId="0" fontId="6" fillId="0" borderId="1" xfId="0" applyFont="1" applyFill="1" applyBorder="1"/>
    <xf numFmtId="164" fontId="7" fillId="0" borderId="1" xfId="0" applyNumberFormat="1" applyFont="1" applyFill="1" applyBorder="1"/>
    <xf numFmtId="0" fontId="7" fillId="0" borderId="1" xfId="0" applyFont="1" applyFill="1" applyBorder="1"/>
    <xf numFmtId="49" fontId="7" fillId="0" borderId="1" xfId="0" applyNumberFormat="1" applyFont="1" applyFill="1" applyBorder="1"/>
    <xf numFmtId="4" fontId="7" fillId="0" borderId="1" xfId="0" applyNumberFormat="1" applyFont="1" applyFill="1" applyBorder="1"/>
    <xf numFmtId="0" fontId="3" fillId="0" borderId="1" xfId="0" applyFont="1" applyFill="1" applyBorder="1"/>
    <xf numFmtId="0" fontId="8" fillId="0" borderId="1" xfId="0" applyFont="1" applyBorder="1"/>
    <xf numFmtId="14" fontId="8" fillId="0" borderId="1" xfId="0" applyNumberFormat="1" applyFont="1" applyBorder="1" applyAlignment="1">
      <alignment horizontal="right"/>
    </xf>
    <xf numFmtId="4" fontId="8" fillId="0" borderId="1" xfId="0" applyNumberFormat="1" applyFont="1" applyBorder="1"/>
    <xf numFmtId="4" fontId="3" fillId="0" borderId="1" xfId="0" applyNumberFormat="1" applyFont="1" applyFill="1" applyBorder="1"/>
    <xf numFmtId="164" fontId="5" fillId="0" borderId="1" xfId="0" applyNumberFormat="1" applyFont="1" applyFill="1" applyBorder="1"/>
    <xf numFmtId="4" fontId="6" fillId="0" borderId="1" xfId="0" applyNumberFormat="1" applyFont="1" applyFill="1" applyBorder="1"/>
    <xf numFmtId="4" fontId="5" fillId="0" borderId="1" xfId="0" applyNumberFormat="1" applyFont="1" applyFill="1" applyBorder="1"/>
    <xf numFmtId="49" fontId="6" fillId="0" borderId="1" xfId="0" applyNumberFormat="1" applyFont="1" applyFill="1" applyBorder="1"/>
    <xf numFmtId="0" fontId="9" fillId="0" borderId="1" xfId="0" applyFont="1" applyFill="1" applyBorder="1"/>
    <xf numFmtId="49" fontId="5" fillId="0" borderId="1" xfId="0" applyNumberFormat="1" applyFont="1" applyFill="1" applyBorder="1"/>
    <xf numFmtId="4" fontId="9" fillId="0" borderId="1" xfId="0" applyNumberFormat="1" applyFont="1" applyFill="1" applyBorder="1"/>
    <xf numFmtId="0" fontId="10" fillId="0" borderId="1" xfId="0" applyFont="1" applyFill="1" applyBorder="1"/>
    <xf numFmtId="49" fontId="10" fillId="0" borderId="1" xfId="0" applyNumberFormat="1" applyFont="1" applyFill="1" applyBorder="1"/>
    <xf numFmtId="4" fontId="10" fillId="0" borderId="1" xfId="0" applyNumberFormat="1" applyFont="1" applyFill="1" applyBorder="1"/>
    <xf numFmtId="0" fontId="3" fillId="0" borderId="1" xfId="0" applyFont="1" applyBorder="1"/>
    <xf numFmtId="14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/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Protection="1">
      <protection locked="0"/>
    </xf>
    <xf numFmtId="4" fontId="3" fillId="0" borderId="1" xfId="0" applyNumberFormat="1" applyFont="1" applyBorder="1" applyProtection="1">
      <protection locked="0"/>
    </xf>
    <xf numFmtId="14" fontId="8" fillId="0" borderId="0" xfId="0" applyNumberFormat="1" applyFont="1" applyAlignment="1">
      <alignment horizontal="right"/>
    </xf>
    <xf numFmtId="164" fontId="9" fillId="0" borderId="1" xfId="0" applyNumberFormat="1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/>
    <xf numFmtId="49" fontId="1" fillId="0" borderId="1" xfId="0" applyNumberFormat="1" applyFont="1" applyFill="1" applyBorder="1"/>
    <xf numFmtId="4" fontId="1" fillId="0" borderId="1" xfId="0" applyNumberFormat="1" applyFont="1" applyFill="1" applyBorder="1"/>
    <xf numFmtId="4" fontId="2" fillId="0" borderId="0" xfId="0" applyNumberFormat="1" applyFont="1" applyFill="1"/>
    <xf numFmtId="164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"/>
  <sheetViews>
    <sheetView tabSelected="1" workbookViewId="0">
      <selection sqref="A1:XFD1048576"/>
    </sheetView>
  </sheetViews>
  <sheetFormatPr baseColWidth="10" defaultRowHeight="15" x14ac:dyDescent="0.25"/>
  <cols>
    <col min="1" max="1" width="12.5" style="3" customWidth="1"/>
    <col min="2" max="4" width="12.33203125" style="3" customWidth="1"/>
    <col min="5" max="5" width="10.33203125" style="47" customWidth="1"/>
    <col min="6" max="6" width="12" style="3" customWidth="1"/>
    <col min="7" max="7" width="12" style="3"/>
    <col min="8" max="8" width="9.33203125" style="3" customWidth="1"/>
    <col min="9" max="9" width="8.5" style="3" customWidth="1"/>
    <col min="10" max="10" width="12" style="3"/>
    <col min="11" max="11" width="16.5" style="46" customWidth="1"/>
    <col min="12" max="12" width="16.33203125" style="3" customWidth="1"/>
    <col min="13" max="16384" width="12" style="3"/>
  </cols>
  <sheetData>
    <row r="1" spans="1:12" ht="18.75" x14ac:dyDescent="0.3">
      <c r="A1" s="1" t="s">
        <v>0</v>
      </c>
      <c r="B1" s="1"/>
      <c r="C1" s="1"/>
      <c r="D1" s="1"/>
      <c r="E1" s="2"/>
      <c r="F1" s="1"/>
      <c r="H1" s="4"/>
      <c r="J1" s="5"/>
      <c r="K1" s="5"/>
      <c r="L1" s="6"/>
    </row>
    <row r="2" spans="1:12" ht="18.75" x14ac:dyDescent="0.3">
      <c r="A2" s="1"/>
      <c r="B2" s="1"/>
      <c r="C2" s="1"/>
      <c r="D2" s="1"/>
      <c r="E2" s="2"/>
      <c r="F2" s="1"/>
      <c r="H2" s="4"/>
      <c r="J2" s="5"/>
      <c r="K2" s="5"/>
      <c r="L2" s="6"/>
    </row>
    <row r="3" spans="1:12" ht="18.75" x14ac:dyDescent="0.3">
      <c r="A3" s="1" t="s">
        <v>1</v>
      </c>
      <c r="B3" s="1"/>
      <c r="C3" s="1"/>
      <c r="D3" s="1"/>
      <c r="E3" s="2"/>
      <c r="F3" s="1"/>
      <c r="H3" s="4"/>
      <c r="J3" s="5"/>
      <c r="K3" s="5"/>
      <c r="L3" s="6"/>
    </row>
    <row r="4" spans="1:12" ht="18.75" x14ac:dyDescent="0.3">
      <c r="A4" s="1"/>
      <c r="B4" s="1"/>
      <c r="C4" s="1"/>
      <c r="D4" s="1"/>
      <c r="E4" s="2"/>
      <c r="F4" s="1"/>
      <c r="H4" s="4"/>
      <c r="J4" s="5"/>
      <c r="K4" s="5"/>
      <c r="L4" s="6"/>
    </row>
    <row r="5" spans="1:12" ht="18.75" x14ac:dyDescent="0.3">
      <c r="A5" s="1" t="s">
        <v>2</v>
      </c>
      <c r="B5" s="1"/>
      <c r="C5" s="1"/>
      <c r="D5" s="1"/>
      <c r="E5" s="2"/>
      <c r="F5" s="1"/>
      <c r="H5" s="4"/>
      <c r="J5" s="5"/>
      <c r="K5" s="5"/>
      <c r="L5" s="6"/>
    </row>
    <row r="6" spans="1:12" ht="18.75" x14ac:dyDescent="0.3">
      <c r="A6" s="1"/>
      <c r="B6" s="1"/>
      <c r="C6" s="1"/>
      <c r="D6" s="1"/>
      <c r="E6" s="2"/>
      <c r="F6" s="1"/>
      <c r="H6" s="4"/>
      <c r="J6" s="5"/>
      <c r="K6" s="5"/>
      <c r="L6" s="6"/>
    </row>
    <row r="7" spans="1:12" ht="18.75" x14ac:dyDescent="0.3">
      <c r="A7" s="1" t="s">
        <v>3</v>
      </c>
      <c r="B7" s="1"/>
      <c r="C7" s="1"/>
      <c r="D7" s="1"/>
      <c r="E7" s="2"/>
      <c r="F7" s="1"/>
      <c r="H7" s="4"/>
      <c r="J7" s="5"/>
      <c r="K7" s="5"/>
      <c r="L7" s="6"/>
    </row>
    <row r="8" spans="1:12" ht="60" x14ac:dyDescent="0.25">
      <c r="A8" s="7" t="s">
        <v>4</v>
      </c>
      <c r="B8" s="8" t="s">
        <v>5</v>
      </c>
      <c r="C8" s="8"/>
      <c r="D8" s="8"/>
      <c r="E8" s="9" t="s">
        <v>6</v>
      </c>
      <c r="F8" s="7" t="s">
        <v>7</v>
      </c>
      <c r="G8" s="7" t="s">
        <v>8</v>
      </c>
      <c r="H8" s="10" t="s">
        <v>9</v>
      </c>
      <c r="I8" s="7" t="s">
        <v>10</v>
      </c>
      <c r="J8" s="11" t="s">
        <v>11</v>
      </c>
      <c r="K8" s="12" t="s">
        <v>12</v>
      </c>
      <c r="L8" s="8" t="s">
        <v>13</v>
      </c>
    </row>
    <row r="9" spans="1:12" ht="15.75" x14ac:dyDescent="0.25">
      <c r="A9" s="13" t="s">
        <v>14</v>
      </c>
      <c r="B9" s="14"/>
      <c r="C9" s="14"/>
      <c r="D9" s="14"/>
      <c r="E9" s="15" t="s">
        <v>15</v>
      </c>
      <c r="F9" s="16"/>
      <c r="G9" s="16"/>
      <c r="H9" s="17"/>
      <c r="I9" s="16"/>
      <c r="J9" s="18"/>
      <c r="K9" s="18">
        <v>99054</v>
      </c>
      <c r="L9" s="18">
        <f>+J9+K9</f>
        <v>99054</v>
      </c>
    </row>
    <row r="10" spans="1:12" x14ac:dyDescent="0.25">
      <c r="A10" s="19"/>
      <c r="B10" s="20" t="s">
        <v>16</v>
      </c>
      <c r="C10" s="20" t="s">
        <v>17</v>
      </c>
      <c r="D10" s="20" t="s">
        <v>18</v>
      </c>
      <c r="E10" s="21">
        <v>41913</v>
      </c>
      <c r="F10" s="19"/>
      <c r="G10" s="19">
        <v>2</v>
      </c>
      <c r="H10" s="20" t="s">
        <v>19</v>
      </c>
      <c r="I10" s="19" t="s">
        <v>20</v>
      </c>
      <c r="J10" s="19"/>
      <c r="K10" s="22">
        <v>132</v>
      </c>
      <c r="L10" s="23">
        <f>+J10+K10</f>
        <v>132</v>
      </c>
    </row>
    <row r="11" spans="1:12" x14ac:dyDescent="0.25">
      <c r="A11" s="19"/>
      <c r="B11" s="20" t="s">
        <v>21</v>
      </c>
      <c r="C11" s="20" t="s">
        <v>22</v>
      </c>
      <c r="D11" s="20" t="s">
        <v>23</v>
      </c>
      <c r="E11" s="21">
        <v>41913</v>
      </c>
      <c r="F11" s="19"/>
      <c r="G11" s="19">
        <v>2</v>
      </c>
      <c r="H11" s="20" t="s">
        <v>19</v>
      </c>
      <c r="I11" s="19" t="s">
        <v>20</v>
      </c>
      <c r="J11" s="19"/>
      <c r="K11" s="22">
        <v>132</v>
      </c>
      <c r="L11" s="23">
        <f t="shared" ref="L11:L134" si="0">+J11+K11</f>
        <v>132</v>
      </c>
    </row>
    <row r="12" spans="1:12" x14ac:dyDescent="0.25">
      <c r="A12" s="19"/>
      <c r="B12" s="20" t="s">
        <v>24</v>
      </c>
      <c r="C12" s="20" t="s">
        <v>25</v>
      </c>
      <c r="D12" s="20" t="s">
        <v>26</v>
      </c>
      <c r="E12" s="21">
        <v>41914</v>
      </c>
      <c r="F12" s="19"/>
      <c r="G12" s="19">
        <v>2</v>
      </c>
      <c r="H12" s="20" t="s">
        <v>19</v>
      </c>
      <c r="I12" s="19" t="s">
        <v>20</v>
      </c>
      <c r="J12" s="19"/>
      <c r="K12" s="22">
        <v>132</v>
      </c>
      <c r="L12" s="23">
        <f t="shared" si="0"/>
        <v>132</v>
      </c>
    </row>
    <row r="13" spans="1:12" x14ac:dyDescent="0.25">
      <c r="A13" s="19"/>
      <c r="B13" s="20" t="s">
        <v>24</v>
      </c>
      <c r="C13" s="20" t="s">
        <v>25</v>
      </c>
      <c r="D13" s="20" t="s">
        <v>26</v>
      </c>
      <c r="E13" s="21">
        <v>41914.320563541667</v>
      </c>
      <c r="F13" s="19"/>
      <c r="G13" s="19">
        <v>2</v>
      </c>
      <c r="H13" s="20" t="s">
        <v>19</v>
      </c>
      <c r="I13" s="19" t="s">
        <v>20</v>
      </c>
      <c r="J13" s="19"/>
      <c r="K13" s="22">
        <v>132</v>
      </c>
      <c r="L13" s="23">
        <f t="shared" si="0"/>
        <v>132</v>
      </c>
    </row>
    <row r="14" spans="1:12" x14ac:dyDescent="0.25">
      <c r="A14" s="19"/>
      <c r="B14" s="20" t="s">
        <v>27</v>
      </c>
      <c r="C14" s="20" t="s">
        <v>28</v>
      </c>
      <c r="D14" s="20" t="s">
        <v>29</v>
      </c>
      <c r="E14" s="21">
        <v>41914.320563541667</v>
      </c>
      <c r="F14" s="19"/>
      <c r="G14" s="19">
        <v>2</v>
      </c>
      <c r="H14" s="20" t="s">
        <v>19</v>
      </c>
      <c r="I14" s="19" t="s">
        <v>20</v>
      </c>
      <c r="J14" s="19"/>
      <c r="K14" s="22">
        <v>264</v>
      </c>
      <c r="L14" s="23">
        <f t="shared" si="0"/>
        <v>264</v>
      </c>
    </row>
    <row r="15" spans="1:12" x14ac:dyDescent="0.25">
      <c r="A15" s="19"/>
      <c r="B15" s="20" t="s">
        <v>30</v>
      </c>
      <c r="C15" s="20" t="s">
        <v>31</v>
      </c>
      <c r="D15" s="20" t="s">
        <v>32</v>
      </c>
      <c r="E15" s="21">
        <v>41922.323325150464</v>
      </c>
      <c r="F15" s="19"/>
      <c r="G15" s="19">
        <v>2</v>
      </c>
      <c r="H15" s="20" t="s">
        <v>33</v>
      </c>
      <c r="I15" s="19" t="s">
        <v>20</v>
      </c>
      <c r="J15" s="19"/>
      <c r="K15" s="22">
        <v>132</v>
      </c>
      <c r="L15" s="23">
        <f t="shared" si="0"/>
        <v>132</v>
      </c>
    </row>
    <row r="16" spans="1:12" x14ac:dyDescent="0.25">
      <c r="A16" s="19"/>
      <c r="B16" s="20" t="s">
        <v>30</v>
      </c>
      <c r="C16" s="20" t="s">
        <v>31</v>
      </c>
      <c r="D16" s="20" t="s">
        <v>32</v>
      </c>
      <c r="E16" s="21">
        <v>41922.323325150464</v>
      </c>
      <c r="F16" s="19"/>
      <c r="G16" s="19">
        <v>2</v>
      </c>
      <c r="H16" s="20" t="s">
        <v>19</v>
      </c>
      <c r="I16" s="19" t="s">
        <v>20</v>
      </c>
      <c r="J16" s="19"/>
      <c r="K16" s="22">
        <v>264</v>
      </c>
      <c r="L16" s="23">
        <f t="shared" si="0"/>
        <v>264</v>
      </c>
    </row>
    <row r="17" spans="1:12" x14ac:dyDescent="0.25">
      <c r="A17" s="19"/>
      <c r="B17" s="20" t="s">
        <v>34</v>
      </c>
      <c r="C17" s="20" t="s">
        <v>35</v>
      </c>
      <c r="D17" s="20" t="s">
        <v>36</v>
      </c>
      <c r="E17" s="21">
        <v>41922.323325150464</v>
      </c>
      <c r="F17" s="19"/>
      <c r="G17" s="19">
        <v>2</v>
      </c>
      <c r="H17" s="20" t="s">
        <v>19</v>
      </c>
      <c r="I17" s="19" t="s">
        <v>20</v>
      </c>
      <c r="J17" s="19"/>
      <c r="K17" s="22">
        <v>132</v>
      </c>
      <c r="L17" s="23">
        <f t="shared" si="0"/>
        <v>132</v>
      </c>
    </row>
    <row r="18" spans="1:12" x14ac:dyDescent="0.25">
      <c r="A18" s="19"/>
      <c r="B18" s="20" t="s">
        <v>37</v>
      </c>
      <c r="C18" s="20" t="s">
        <v>38</v>
      </c>
      <c r="D18" s="20" t="s">
        <v>39</v>
      </c>
      <c r="E18" s="21">
        <v>41922.323325150464</v>
      </c>
      <c r="F18" s="19"/>
      <c r="G18" s="19">
        <v>2</v>
      </c>
      <c r="H18" s="20" t="s">
        <v>19</v>
      </c>
      <c r="I18" s="19" t="s">
        <v>20</v>
      </c>
      <c r="J18" s="19"/>
      <c r="K18" s="22">
        <v>264</v>
      </c>
      <c r="L18" s="23">
        <f t="shared" si="0"/>
        <v>264</v>
      </c>
    </row>
    <row r="19" spans="1:12" x14ac:dyDescent="0.25">
      <c r="A19" s="19"/>
      <c r="B19" s="20" t="s">
        <v>30</v>
      </c>
      <c r="C19" s="20" t="s">
        <v>31</v>
      </c>
      <c r="D19" s="20" t="s">
        <v>32</v>
      </c>
      <c r="E19" s="21">
        <v>41922.323325150464</v>
      </c>
      <c r="F19" s="19"/>
      <c r="G19" s="19">
        <v>2</v>
      </c>
      <c r="H19" s="20" t="s">
        <v>19</v>
      </c>
      <c r="I19" s="19" t="s">
        <v>20</v>
      </c>
      <c r="J19" s="19"/>
      <c r="K19" s="22">
        <v>132</v>
      </c>
      <c r="L19" s="23">
        <f t="shared" si="0"/>
        <v>132</v>
      </c>
    </row>
    <row r="20" spans="1:12" x14ac:dyDescent="0.25">
      <c r="A20" s="19"/>
      <c r="B20" s="20" t="s">
        <v>40</v>
      </c>
      <c r="C20" s="20" t="s">
        <v>41</v>
      </c>
      <c r="D20" s="20" t="s">
        <v>42</v>
      </c>
      <c r="E20" s="21">
        <v>41922.323325150464</v>
      </c>
      <c r="F20" s="19"/>
      <c r="G20" s="19">
        <v>2</v>
      </c>
      <c r="H20" s="20" t="s">
        <v>19</v>
      </c>
      <c r="I20" s="19" t="s">
        <v>20</v>
      </c>
      <c r="J20" s="19"/>
      <c r="K20" s="22">
        <v>264</v>
      </c>
      <c r="L20" s="23">
        <f t="shared" si="0"/>
        <v>264</v>
      </c>
    </row>
    <row r="21" spans="1:12" x14ac:dyDescent="0.25">
      <c r="A21" s="19"/>
      <c r="B21" s="20" t="s">
        <v>43</v>
      </c>
      <c r="C21" s="20" t="s">
        <v>44</v>
      </c>
      <c r="D21" s="20" t="s">
        <v>45</v>
      </c>
      <c r="E21" s="21">
        <v>41922.323325150464</v>
      </c>
      <c r="F21" s="19"/>
      <c r="G21" s="19">
        <v>2</v>
      </c>
      <c r="H21" s="20" t="s">
        <v>19</v>
      </c>
      <c r="I21" s="19" t="s">
        <v>20</v>
      </c>
      <c r="J21" s="19"/>
      <c r="K21" s="22">
        <f>26+264</f>
        <v>290</v>
      </c>
      <c r="L21" s="23">
        <f t="shared" si="0"/>
        <v>290</v>
      </c>
    </row>
    <row r="22" spans="1:12" x14ac:dyDescent="0.25">
      <c r="A22" s="19"/>
      <c r="B22" s="20" t="s">
        <v>46</v>
      </c>
      <c r="C22" s="20" t="s">
        <v>47</v>
      </c>
      <c r="D22" s="20" t="s">
        <v>48</v>
      </c>
      <c r="E22" s="21">
        <v>41922.323325150464</v>
      </c>
      <c r="F22" s="19"/>
      <c r="G22" s="19">
        <v>2</v>
      </c>
      <c r="H22" s="20" t="s">
        <v>19</v>
      </c>
      <c r="I22" s="19" t="s">
        <v>20</v>
      </c>
      <c r="J22" s="19"/>
      <c r="K22" s="22">
        <f>26+264</f>
        <v>290</v>
      </c>
      <c r="L22" s="23">
        <f t="shared" si="0"/>
        <v>290</v>
      </c>
    </row>
    <row r="23" spans="1:12" x14ac:dyDescent="0.25">
      <c r="A23" s="19"/>
      <c r="B23" s="20" t="s">
        <v>49</v>
      </c>
      <c r="C23" s="20" t="s">
        <v>50</v>
      </c>
      <c r="D23" s="20" t="s">
        <v>31</v>
      </c>
      <c r="E23" s="21">
        <v>41922.572134953705</v>
      </c>
      <c r="F23" s="19"/>
      <c r="G23" s="19">
        <v>2</v>
      </c>
      <c r="H23" s="20" t="s">
        <v>19</v>
      </c>
      <c r="I23" s="19" t="s">
        <v>20</v>
      </c>
      <c r="J23" s="19"/>
      <c r="K23" s="22">
        <v>264</v>
      </c>
      <c r="L23" s="23">
        <f t="shared" si="0"/>
        <v>264</v>
      </c>
    </row>
    <row r="24" spans="1:12" x14ac:dyDescent="0.25">
      <c r="A24" s="19"/>
      <c r="B24" s="20" t="s">
        <v>51</v>
      </c>
      <c r="C24" s="20" t="s">
        <v>52</v>
      </c>
      <c r="D24" s="20" t="s">
        <v>53</v>
      </c>
      <c r="E24" s="21">
        <v>41922.572134953705</v>
      </c>
      <c r="F24" s="19"/>
      <c r="G24" s="19">
        <v>2</v>
      </c>
      <c r="H24" s="20" t="s">
        <v>54</v>
      </c>
      <c r="I24" s="19" t="s">
        <v>20</v>
      </c>
      <c r="J24" s="19"/>
      <c r="K24" s="22">
        <v>132</v>
      </c>
      <c r="L24" s="23">
        <f t="shared" si="0"/>
        <v>132</v>
      </c>
    </row>
    <row r="25" spans="1:12" x14ac:dyDescent="0.25">
      <c r="A25" s="19"/>
      <c r="B25" s="20" t="s">
        <v>55</v>
      </c>
      <c r="C25" s="20" t="s">
        <v>56</v>
      </c>
      <c r="D25" s="20" t="s">
        <v>57</v>
      </c>
      <c r="E25" s="21">
        <v>41922.572134953705</v>
      </c>
      <c r="F25" s="19"/>
      <c r="G25" s="19">
        <v>2</v>
      </c>
      <c r="H25" s="20" t="s">
        <v>19</v>
      </c>
      <c r="I25" s="19" t="s">
        <v>20</v>
      </c>
      <c r="J25" s="19"/>
      <c r="K25" s="22">
        <v>320</v>
      </c>
      <c r="L25" s="23">
        <f t="shared" si="0"/>
        <v>320</v>
      </c>
    </row>
    <row r="26" spans="1:12" x14ac:dyDescent="0.25">
      <c r="A26" s="19"/>
      <c r="B26" s="20" t="s">
        <v>30</v>
      </c>
      <c r="C26" s="20" t="s">
        <v>31</v>
      </c>
      <c r="D26" s="20" t="s">
        <v>32</v>
      </c>
      <c r="E26" s="21">
        <v>41922.572134953705</v>
      </c>
      <c r="F26" s="19"/>
      <c r="G26" s="19">
        <v>2</v>
      </c>
      <c r="H26" s="20" t="s">
        <v>33</v>
      </c>
      <c r="I26" s="19" t="s">
        <v>20</v>
      </c>
      <c r="J26" s="19"/>
      <c r="K26" s="22">
        <f>30+132</f>
        <v>162</v>
      </c>
      <c r="L26" s="23">
        <f t="shared" si="0"/>
        <v>162</v>
      </c>
    </row>
    <row r="27" spans="1:12" x14ac:dyDescent="0.25">
      <c r="A27" s="19"/>
      <c r="B27" s="20" t="s">
        <v>58</v>
      </c>
      <c r="C27" s="20" t="s">
        <v>59</v>
      </c>
      <c r="D27" s="20" t="s">
        <v>60</v>
      </c>
      <c r="E27" s="21">
        <v>41925.387424189816</v>
      </c>
      <c r="F27" s="19"/>
      <c r="G27" s="19">
        <v>2</v>
      </c>
      <c r="H27" s="20" t="s">
        <v>33</v>
      </c>
      <c r="I27" s="19" t="s">
        <v>20</v>
      </c>
      <c r="J27" s="19"/>
      <c r="K27" s="22">
        <f>30+132</f>
        <v>162</v>
      </c>
      <c r="L27" s="23">
        <f t="shared" si="0"/>
        <v>162</v>
      </c>
    </row>
    <row r="28" spans="1:12" x14ac:dyDescent="0.25">
      <c r="A28" s="19"/>
      <c r="B28" s="20" t="s">
        <v>61</v>
      </c>
      <c r="C28" s="20" t="s">
        <v>62</v>
      </c>
      <c r="D28" s="20" t="s">
        <v>63</v>
      </c>
      <c r="E28" s="21">
        <v>41925.387424189816</v>
      </c>
      <c r="F28" s="19"/>
      <c r="G28" s="19">
        <v>2</v>
      </c>
      <c r="H28" s="20" t="s">
        <v>33</v>
      </c>
      <c r="I28" s="19" t="s">
        <v>20</v>
      </c>
      <c r="J28" s="19"/>
      <c r="K28" s="22">
        <f>30+132</f>
        <v>162</v>
      </c>
      <c r="L28" s="23">
        <f t="shared" si="0"/>
        <v>162</v>
      </c>
    </row>
    <row r="29" spans="1:12" x14ac:dyDescent="0.25">
      <c r="A29" s="19"/>
      <c r="B29" s="20" t="s">
        <v>64</v>
      </c>
      <c r="C29" s="20" t="s">
        <v>65</v>
      </c>
      <c r="D29" s="20" t="s">
        <v>66</v>
      </c>
      <c r="E29" s="21">
        <v>41927.328262152776</v>
      </c>
      <c r="F29" s="19"/>
      <c r="G29" s="19">
        <v>2</v>
      </c>
      <c r="H29" s="20" t="s">
        <v>19</v>
      </c>
      <c r="I29" s="19" t="s">
        <v>20</v>
      </c>
      <c r="J29" s="19"/>
      <c r="K29" s="22">
        <v>1280</v>
      </c>
      <c r="L29" s="23">
        <f t="shared" si="0"/>
        <v>1280</v>
      </c>
    </row>
    <row r="30" spans="1:12" x14ac:dyDescent="0.25">
      <c r="A30" s="19"/>
      <c r="B30" s="20" t="s">
        <v>67</v>
      </c>
      <c r="C30" s="20" t="s">
        <v>68</v>
      </c>
      <c r="D30" s="20" t="s">
        <v>69</v>
      </c>
      <c r="E30" s="21">
        <v>41927.328262152776</v>
      </c>
      <c r="F30" s="19"/>
      <c r="G30" s="19">
        <v>2</v>
      </c>
      <c r="H30" s="20" t="s">
        <v>19</v>
      </c>
      <c r="I30" s="19" t="s">
        <v>20</v>
      </c>
      <c r="J30" s="19"/>
      <c r="K30" s="22">
        <v>264</v>
      </c>
      <c r="L30" s="23">
        <f t="shared" si="0"/>
        <v>264</v>
      </c>
    </row>
    <row r="31" spans="1:12" x14ac:dyDescent="0.25">
      <c r="A31" s="19"/>
      <c r="B31" s="20" t="s">
        <v>70</v>
      </c>
      <c r="C31" s="20" t="s">
        <v>71</v>
      </c>
      <c r="D31" s="20" t="s">
        <v>35</v>
      </c>
      <c r="E31" s="21">
        <v>41927.328262152776</v>
      </c>
      <c r="F31" s="19"/>
      <c r="G31" s="19">
        <v>2</v>
      </c>
      <c r="H31" s="20" t="s">
        <v>19</v>
      </c>
      <c r="I31" s="19" t="s">
        <v>20</v>
      </c>
      <c r="J31" s="19"/>
      <c r="K31" s="22">
        <v>264</v>
      </c>
      <c r="L31" s="23">
        <f t="shared" si="0"/>
        <v>264</v>
      </c>
    </row>
    <row r="32" spans="1:12" x14ac:dyDescent="0.25">
      <c r="A32" s="19"/>
      <c r="B32" s="20" t="s">
        <v>72</v>
      </c>
      <c r="C32" s="20" t="s">
        <v>73</v>
      </c>
      <c r="D32" s="20" t="s">
        <v>74</v>
      </c>
      <c r="E32" s="21">
        <v>41927.328262152776</v>
      </c>
      <c r="F32" s="19"/>
      <c r="G32" s="19">
        <v>2</v>
      </c>
      <c r="H32" s="20" t="s">
        <v>19</v>
      </c>
      <c r="I32" s="19" t="s">
        <v>20</v>
      </c>
      <c r="J32" s="19"/>
      <c r="K32" s="22">
        <v>264</v>
      </c>
      <c r="L32" s="23">
        <f t="shared" si="0"/>
        <v>264</v>
      </c>
    </row>
    <row r="33" spans="1:12" x14ac:dyDescent="0.25">
      <c r="A33" s="19"/>
      <c r="B33" s="20" t="s">
        <v>55</v>
      </c>
      <c r="C33" s="20" t="s">
        <v>56</v>
      </c>
      <c r="D33" s="20" t="s">
        <v>57</v>
      </c>
      <c r="E33" s="21">
        <v>41927.328262152776</v>
      </c>
      <c r="F33" s="19"/>
      <c r="G33" s="19">
        <v>2</v>
      </c>
      <c r="H33" s="20" t="s">
        <v>19</v>
      </c>
      <c r="I33" s="19" t="s">
        <v>20</v>
      </c>
      <c r="J33" s="19"/>
      <c r="K33" s="22">
        <v>132</v>
      </c>
      <c r="L33" s="23">
        <f t="shared" si="0"/>
        <v>132</v>
      </c>
    </row>
    <row r="34" spans="1:12" x14ac:dyDescent="0.25">
      <c r="A34" s="19"/>
      <c r="B34" s="20" t="s">
        <v>75</v>
      </c>
      <c r="C34" s="20" t="s">
        <v>76</v>
      </c>
      <c r="D34" s="20" t="s">
        <v>77</v>
      </c>
      <c r="E34" s="21">
        <v>41927.328262152776</v>
      </c>
      <c r="F34" s="19"/>
      <c r="G34" s="19">
        <v>2</v>
      </c>
      <c r="H34" s="20" t="s">
        <v>19</v>
      </c>
      <c r="I34" s="19" t="s">
        <v>20</v>
      </c>
      <c r="J34" s="19"/>
      <c r="K34" s="22">
        <v>132</v>
      </c>
      <c r="L34" s="23">
        <f t="shared" si="0"/>
        <v>132</v>
      </c>
    </row>
    <row r="35" spans="1:12" x14ac:dyDescent="0.25">
      <c r="A35" s="19"/>
      <c r="B35" s="20" t="s">
        <v>78</v>
      </c>
      <c r="C35" s="20" t="s">
        <v>66</v>
      </c>
      <c r="D35" s="20" t="s">
        <v>79</v>
      </c>
      <c r="E35" s="21">
        <v>41927.328262152776</v>
      </c>
      <c r="F35" s="19"/>
      <c r="G35" s="19">
        <v>2</v>
      </c>
      <c r="H35" s="20" t="s">
        <v>19</v>
      </c>
      <c r="I35" s="19" t="s">
        <v>20</v>
      </c>
      <c r="J35" s="19"/>
      <c r="K35" s="22">
        <v>132</v>
      </c>
      <c r="L35" s="23">
        <f t="shared" si="0"/>
        <v>132</v>
      </c>
    </row>
    <row r="36" spans="1:12" x14ac:dyDescent="0.25">
      <c r="A36" s="19"/>
      <c r="B36" s="20" t="s">
        <v>80</v>
      </c>
      <c r="C36" s="20" t="s">
        <v>81</v>
      </c>
      <c r="D36" s="20" t="s">
        <v>31</v>
      </c>
      <c r="E36" s="21">
        <v>41927.328262152776</v>
      </c>
      <c r="F36" s="19"/>
      <c r="G36" s="19">
        <v>2</v>
      </c>
      <c r="H36" s="20" t="s">
        <v>19</v>
      </c>
      <c r="I36" s="19" t="s">
        <v>20</v>
      </c>
      <c r="J36" s="19"/>
      <c r="K36" s="22">
        <v>396</v>
      </c>
      <c r="L36" s="23">
        <f t="shared" si="0"/>
        <v>396</v>
      </c>
    </row>
    <row r="37" spans="1:12" x14ac:dyDescent="0.25">
      <c r="A37" s="19"/>
      <c r="B37" s="20" t="s">
        <v>72</v>
      </c>
      <c r="C37" s="20" t="s">
        <v>73</v>
      </c>
      <c r="D37" s="20" t="s">
        <v>74</v>
      </c>
      <c r="E37" s="21">
        <v>41927.328262152776</v>
      </c>
      <c r="F37" s="19"/>
      <c r="G37" s="19">
        <v>2</v>
      </c>
      <c r="H37" s="20" t="s">
        <v>19</v>
      </c>
      <c r="I37" s="19" t="s">
        <v>20</v>
      </c>
      <c r="J37" s="19"/>
      <c r="K37" s="22">
        <v>396</v>
      </c>
      <c r="L37" s="23">
        <f t="shared" si="0"/>
        <v>396</v>
      </c>
    </row>
    <row r="38" spans="1:12" x14ac:dyDescent="0.25">
      <c r="A38" s="19"/>
      <c r="B38" s="20" t="s">
        <v>82</v>
      </c>
      <c r="C38" s="20" t="s">
        <v>83</v>
      </c>
      <c r="D38" s="20" t="s">
        <v>22</v>
      </c>
      <c r="E38" s="21">
        <v>41927.328262152776</v>
      </c>
      <c r="F38" s="19"/>
      <c r="G38" s="19">
        <v>2</v>
      </c>
      <c r="H38" s="20" t="s">
        <v>19</v>
      </c>
      <c r="I38" s="19" t="s">
        <v>20</v>
      </c>
      <c r="J38" s="19"/>
      <c r="K38" s="22">
        <v>132</v>
      </c>
      <c r="L38" s="23">
        <f t="shared" si="0"/>
        <v>132</v>
      </c>
    </row>
    <row r="39" spans="1:12" x14ac:dyDescent="0.25">
      <c r="A39" s="19"/>
      <c r="B39" s="20" t="s">
        <v>84</v>
      </c>
      <c r="C39" s="20" t="s">
        <v>85</v>
      </c>
      <c r="D39" s="20" t="s">
        <v>86</v>
      </c>
      <c r="E39" s="21">
        <v>41927.328262152776</v>
      </c>
      <c r="F39" s="19"/>
      <c r="G39" s="19">
        <v>2</v>
      </c>
      <c r="H39" s="20" t="s">
        <v>19</v>
      </c>
      <c r="I39" s="19" t="s">
        <v>20</v>
      </c>
      <c r="J39" s="19"/>
      <c r="K39" s="22">
        <v>132</v>
      </c>
      <c r="L39" s="23">
        <f t="shared" si="0"/>
        <v>132</v>
      </c>
    </row>
    <row r="40" spans="1:12" x14ac:dyDescent="0.25">
      <c r="A40" s="19"/>
      <c r="B40" s="20" t="s">
        <v>30</v>
      </c>
      <c r="C40" s="20" t="s">
        <v>31</v>
      </c>
      <c r="D40" s="20" t="s">
        <v>32</v>
      </c>
      <c r="E40" s="21">
        <v>41927.328262152776</v>
      </c>
      <c r="F40" s="19"/>
      <c r="G40" s="19">
        <v>2</v>
      </c>
      <c r="H40" s="20" t="s">
        <v>19</v>
      </c>
      <c r="I40" s="19" t="s">
        <v>20</v>
      </c>
      <c r="J40" s="19"/>
      <c r="K40" s="22">
        <v>132</v>
      </c>
      <c r="L40" s="23">
        <f t="shared" si="0"/>
        <v>132</v>
      </c>
    </row>
    <row r="41" spans="1:12" x14ac:dyDescent="0.25">
      <c r="A41" s="19"/>
      <c r="B41" s="20" t="s">
        <v>87</v>
      </c>
      <c r="C41" s="20" t="s">
        <v>88</v>
      </c>
      <c r="D41" s="20" t="s">
        <v>89</v>
      </c>
      <c r="E41" s="21">
        <v>41927.328262152776</v>
      </c>
      <c r="F41" s="19"/>
      <c r="G41" s="19">
        <v>2</v>
      </c>
      <c r="H41" s="20" t="s">
        <v>19</v>
      </c>
      <c r="I41" s="19" t="s">
        <v>20</v>
      </c>
      <c r="J41" s="19"/>
      <c r="K41" s="22">
        <v>132</v>
      </c>
      <c r="L41" s="23">
        <f t="shared" si="0"/>
        <v>132</v>
      </c>
    </row>
    <row r="42" spans="1:12" x14ac:dyDescent="0.25">
      <c r="A42" s="19"/>
      <c r="B42" s="20" t="s">
        <v>90</v>
      </c>
      <c r="C42" s="20" t="s">
        <v>91</v>
      </c>
      <c r="D42" s="20" t="s">
        <v>92</v>
      </c>
      <c r="E42" s="21">
        <v>41927.328262152776</v>
      </c>
      <c r="F42" s="19"/>
      <c r="G42" s="19">
        <v>2</v>
      </c>
      <c r="H42" s="20" t="s">
        <v>19</v>
      </c>
      <c r="I42" s="19" t="s">
        <v>20</v>
      </c>
      <c r="J42" s="19"/>
      <c r="K42" s="22">
        <f>26+132</f>
        <v>158</v>
      </c>
      <c r="L42" s="23">
        <f t="shared" si="0"/>
        <v>158</v>
      </c>
    </row>
    <row r="43" spans="1:12" x14ac:dyDescent="0.25">
      <c r="A43" s="19"/>
      <c r="B43" s="20" t="s">
        <v>27</v>
      </c>
      <c r="C43" s="20" t="s">
        <v>28</v>
      </c>
      <c r="D43" s="20" t="s">
        <v>29</v>
      </c>
      <c r="E43" s="21">
        <v>41927.328262152776</v>
      </c>
      <c r="F43" s="19"/>
      <c r="G43" s="19">
        <v>2</v>
      </c>
      <c r="H43" s="20" t="s">
        <v>19</v>
      </c>
      <c r="I43" s="19" t="s">
        <v>20</v>
      </c>
      <c r="J43" s="19"/>
      <c r="K43" s="22">
        <v>396</v>
      </c>
      <c r="L43" s="23">
        <f t="shared" si="0"/>
        <v>396</v>
      </c>
    </row>
    <row r="44" spans="1:12" x14ac:dyDescent="0.25">
      <c r="A44" s="19"/>
      <c r="B44" s="20" t="s">
        <v>16</v>
      </c>
      <c r="C44" s="20" t="s">
        <v>17</v>
      </c>
      <c r="D44" s="20" t="s">
        <v>18</v>
      </c>
      <c r="E44" s="21">
        <v>41927.328262152776</v>
      </c>
      <c r="F44" s="19"/>
      <c r="G44" s="19">
        <v>2</v>
      </c>
      <c r="H44" s="20" t="s">
        <v>19</v>
      </c>
      <c r="I44" s="19" t="s">
        <v>20</v>
      </c>
      <c r="J44" s="19"/>
      <c r="K44" s="22">
        <v>264</v>
      </c>
      <c r="L44" s="23">
        <f t="shared" si="0"/>
        <v>264</v>
      </c>
    </row>
    <row r="45" spans="1:12" x14ac:dyDescent="0.25">
      <c r="A45" s="19"/>
      <c r="B45" s="20" t="s">
        <v>58</v>
      </c>
      <c r="C45" s="20" t="s">
        <v>59</v>
      </c>
      <c r="D45" s="20" t="s">
        <v>60</v>
      </c>
      <c r="E45" s="21">
        <v>41928.32335914352</v>
      </c>
      <c r="F45" s="19"/>
      <c r="G45" s="19">
        <v>2</v>
      </c>
      <c r="H45" s="20" t="s">
        <v>19</v>
      </c>
      <c r="I45" s="19" t="s">
        <v>20</v>
      </c>
      <c r="J45" s="19"/>
      <c r="K45" s="22">
        <v>264</v>
      </c>
      <c r="L45" s="23">
        <f t="shared" si="0"/>
        <v>264</v>
      </c>
    </row>
    <row r="46" spans="1:12" x14ac:dyDescent="0.25">
      <c r="A46" s="19"/>
      <c r="B46" s="20" t="s">
        <v>93</v>
      </c>
      <c r="C46" s="20" t="s">
        <v>94</v>
      </c>
      <c r="D46" s="20" t="s">
        <v>77</v>
      </c>
      <c r="E46" s="21">
        <v>41929.331841666666</v>
      </c>
      <c r="F46" s="19"/>
      <c r="G46" s="19">
        <v>2</v>
      </c>
      <c r="H46" s="20" t="s">
        <v>19</v>
      </c>
      <c r="I46" s="19" t="s">
        <v>20</v>
      </c>
      <c r="J46" s="19"/>
      <c r="K46" s="22">
        <v>264</v>
      </c>
      <c r="L46" s="23">
        <f t="shared" si="0"/>
        <v>264</v>
      </c>
    </row>
    <row r="47" spans="1:12" x14ac:dyDescent="0.25">
      <c r="A47" s="19"/>
      <c r="B47" s="20" t="s">
        <v>58</v>
      </c>
      <c r="C47" s="20" t="s">
        <v>59</v>
      </c>
      <c r="D47" s="20" t="s">
        <v>60</v>
      </c>
      <c r="E47" s="21">
        <v>41929.331841666666</v>
      </c>
      <c r="F47" s="19"/>
      <c r="G47" s="19">
        <v>2</v>
      </c>
      <c r="H47" s="20" t="s">
        <v>19</v>
      </c>
      <c r="I47" s="19" t="s">
        <v>20</v>
      </c>
      <c r="J47" s="19"/>
      <c r="K47" s="22">
        <v>264</v>
      </c>
      <c r="L47" s="23">
        <f t="shared" si="0"/>
        <v>264</v>
      </c>
    </row>
    <row r="48" spans="1:12" x14ac:dyDescent="0.25">
      <c r="A48" s="19"/>
      <c r="B48" s="20" t="s">
        <v>95</v>
      </c>
      <c r="C48" s="20" t="s">
        <v>96</v>
      </c>
      <c r="D48" s="20" t="s">
        <v>97</v>
      </c>
      <c r="E48" s="21">
        <v>41933.650400115737</v>
      </c>
      <c r="F48" s="19"/>
      <c r="G48" s="19">
        <v>2</v>
      </c>
      <c r="H48" s="20" t="s">
        <v>19</v>
      </c>
      <c r="I48" s="19" t="s">
        <v>20</v>
      </c>
      <c r="J48" s="19"/>
      <c r="K48" s="22">
        <v>528</v>
      </c>
      <c r="L48" s="23">
        <f t="shared" si="0"/>
        <v>528</v>
      </c>
    </row>
    <row r="49" spans="1:12" x14ac:dyDescent="0.25">
      <c r="A49" s="19"/>
      <c r="B49" s="20" t="s">
        <v>98</v>
      </c>
      <c r="C49" s="20" t="s">
        <v>17</v>
      </c>
      <c r="D49" s="20" t="s">
        <v>97</v>
      </c>
      <c r="E49" s="21">
        <v>41933.650400115737</v>
      </c>
      <c r="F49" s="19"/>
      <c r="G49" s="19">
        <v>2</v>
      </c>
      <c r="H49" s="20" t="s">
        <v>33</v>
      </c>
      <c r="I49" s="19" t="s">
        <v>20</v>
      </c>
      <c r="J49" s="19"/>
      <c r="K49" s="22">
        <f>30+132</f>
        <v>162</v>
      </c>
      <c r="L49" s="23">
        <f t="shared" si="0"/>
        <v>162</v>
      </c>
    </row>
    <row r="50" spans="1:12" x14ac:dyDescent="0.25">
      <c r="A50" s="19"/>
      <c r="B50" s="20" t="s">
        <v>99</v>
      </c>
      <c r="C50" s="20" t="s">
        <v>45</v>
      </c>
      <c r="D50" s="20" t="s">
        <v>100</v>
      </c>
      <c r="E50" s="21">
        <v>41933.650400115737</v>
      </c>
      <c r="F50" s="19"/>
      <c r="G50" s="19">
        <v>2</v>
      </c>
      <c r="H50" s="20" t="s">
        <v>33</v>
      </c>
      <c r="I50" s="19" t="s">
        <v>20</v>
      </c>
      <c r="J50" s="19"/>
      <c r="K50" s="22">
        <f>30+132</f>
        <v>162</v>
      </c>
      <c r="L50" s="23">
        <f t="shared" si="0"/>
        <v>162</v>
      </c>
    </row>
    <row r="51" spans="1:12" x14ac:dyDescent="0.25">
      <c r="A51" s="19"/>
      <c r="B51" s="20" t="s">
        <v>101</v>
      </c>
      <c r="C51" s="20" t="s">
        <v>102</v>
      </c>
      <c r="D51" s="20" t="s">
        <v>103</v>
      </c>
      <c r="E51" s="21">
        <v>41933.650400115737</v>
      </c>
      <c r="F51" s="19"/>
      <c r="G51" s="19">
        <v>2</v>
      </c>
      <c r="H51" s="20" t="s">
        <v>33</v>
      </c>
      <c r="I51" s="19" t="s">
        <v>20</v>
      </c>
      <c r="J51" s="19"/>
      <c r="K51" s="22">
        <f>30+132</f>
        <v>162</v>
      </c>
      <c r="L51" s="23">
        <f t="shared" si="0"/>
        <v>162</v>
      </c>
    </row>
    <row r="52" spans="1:12" x14ac:dyDescent="0.25">
      <c r="A52" s="19"/>
      <c r="B52" s="20" t="s">
        <v>104</v>
      </c>
      <c r="C52" s="20" t="s">
        <v>105</v>
      </c>
      <c r="D52" s="20" t="s">
        <v>45</v>
      </c>
      <c r="E52" s="21">
        <v>41933.650400115737</v>
      </c>
      <c r="F52" s="19"/>
      <c r="G52" s="19">
        <v>2</v>
      </c>
      <c r="H52" s="20" t="s">
        <v>33</v>
      </c>
      <c r="I52" s="19" t="s">
        <v>20</v>
      </c>
      <c r="J52" s="19"/>
      <c r="K52" s="22">
        <f>30+132</f>
        <v>162</v>
      </c>
      <c r="L52" s="23">
        <f t="shared" si="0"/>
        <v>162</v>
      </c>
    </row>
    <row r="53" spans="1:12" x14ac:dyDescent="0.25">
      <c r="A53" s="19"/>
      <c r="B53" s="20" t="s">
        <v>106</v>
      </c>
      <c r="C53" s="20" t="s">
        <v>107</v>
      </c>
      <c r="D53" s="20" t="s">
        <v>31</v>
      </c>
      <c r="E53" s="21">
        <v>41941.321759525461</v>
      </c>
      <c r="F53" s="19"/>
      <c r="G53" s="19">
        <v>2</v>
      </c>
      <c r="H53" s="20" t="s">
        <v>19</v>
      </c>
      <c r="I53" s="19" t="s">
        <v>20</v>
      </c>
      <c r="J53" s="19"/>
      <c r="K53" s="22">
        <v>264</v>
      </c>
      <c r="L53" s="23">
        <f t="shared" si="0"/>
        <v>264</v>
      </c>
    </row>
    <row r="54" spans="1:12" x14ac:dyDescent="0.25">
      <c r="A54" s="19"/>
      <c r="B54" s="20" t="s">
        <v>24</v>
      </c>
      <c r="C54" s="20" t="s">
        <v>25</v>
      </c>
      <c r="D54" s="20" t="s">
        <v>26</v>
      </c>
      <c r="E54" s="21">
        <v>41942.673368402779</v>
      </c>
      <c r="F54" s="19"/>
      <c r="G54" s="19">
        <v>2</v>
      </c>
      <c r="H54" s="20" t="s">
        <v>19</v>
      </c>
      <c r="I54" s="19" t="s">
        <v>20</v>
      </c>
      <c r="J54" s="19"/>
      <c r="K54" s="22">
        <v>264</v>
      </c>
      <c r="L54" s="23">
        <f t="shared" si="0"/>
        <v>264</v>
      </c>
    </row>
    <row r="55" spans="1:12" x14ac:dyDescent="0.25">
      <c r="A55" s="19"/>
      <c r="B55" s="20" t="s">
        <v>108</v>
      </c>
      <c r="C55" s="20" t="s">
        <v>109</v>
      </c>
      <c r="D55" s="20" t="s">
        <v>17</v>
      </c>
      <c r="E55" s="21">
        <v>41943.312543553242</v>
      </c>
      <c r="F55" s="19"/>
      <c r="G55" s="19">
        <v>2</v>
      </c>
      <c r="H55" s="20" t="s">
        <v>19</v>
      </c>
      <c r="I55" s="19" t="s">
        <v>20</v>
      </c>
      <c r="J55" s="19"/>
      <c r="K55" s="22">
        <v>264</v>
      </c>
      <c r="L55" s="23">
        <f t="shared" si="0"/>
        <v>264</v>
      </c>
    </row>
    <row r="56" spans="1:12" x14ac:dyDescent="0.25">
      <c r="A56" s="19"/>
      <c r="B56" s="20" t="s">
        <v>16</v>
      </c>
      <c r="C56" s="20" t="s">
        <v>17</v>
      </c>
      <c r="D56" s="20" t="s">
        <v>18</v>
      </c>
      <c r="E56" s="21">
        <v>41943.312543553242</v>
      </c>
      <c r="F56" s="19"/>
      <c r="G56" s="19">
        <v>2</v>
      </c>
      <c r="H56" s="20" t="s">
        <v>19</v>
      </c>
      <c r="I56" s="19" t="s">
        <v>20</v>
      </c>
      <c r="J56" s="19"/>
      <c r="K56" s="22">
        <v>132</v>
      </c>
      <c r="L56" s="23">
        <f t="shared" si="0"/>
        <v>132</v>
      </c>
    </row>
    <row r="57" spans="1:12" x14ac:dyDescent="0.25">
      <c r="A57" s="19"/>
      <c r="B57" s="20" t="s">
        <v>24</v>
      </c>
      <c r="C57" s="20" t="s">
        <v>25</v>
      </c>
      <c r="D57" s="20" t="s">
        <v>26</v>
      </c>
      <c r="E57" s="21">
        <v>41943.312543553242</v>
      </c>
      <c r="F57" s="19"/>
      <c r="G57" s="19">
        <v>2</v>
      </c>
      <c r="H57" s="20" t="s">
        <v>19</v>
      </c>
      <c r="I57" s="19" t="s">
        <v>20</v>
      </c>
      <c r="J57" s="19"/>
      <c r="K57" s="22">
        <v>132</v>
      </c>
      <c r="L57" s="23">
        <f t="shared" si="0"/>
        <v>132</v>
      </c>
    </row>
    <row r="58" spans="1:12" ht="15.75" x14ac:dyDescent="0.25">
      <c r="A58" s="13" t="s">
        <v>110</v>
      </c>
      <c r="B58" s="14"/>
      <c r="C58" s="14"/>
      <c r="D58" s="14"/>
      <c r="E58" s="24"/>
      <c r="F58" s="14"/>
      <c r="G58" s="14"/>
      <c r="H58" s="14"/>
      <c r="I58" s="14"/>
      <c r="J58" s="25"/>
      <c r="K58" s="26">
        <f>SUM(K9:K57)</f>
        <v>110446</v>
      </c>
      <c r="L58" s="26">
        <f t="shared" si="0"/>
        <v>110446</v>
      </c>
    </row>
    <row r="59" spans="1:12" ht="15.75" x14ac:dyDescent="0.25">
      <c r="A59" s="13" t="s">
        <v>111</v>
      </c>
      <c r="B59" s="14"/>
      <c r="C59" s="14"/>
      <c r="D59" s="14"/>
      <c r="E59" s="24" t="s">
        <v>15</v>
      </c>
      <c r="F59" s="14"/>
      <c r="G59" s="14"/>
      <c r="H59" s="27"/>
      <c r="I59" s="14"/>
      <c r="J59" s="25"/>
      <c r="K59" s="18">
        <v>11948</v>
      </c>
      <c r="L59" s="18">
        <f t="shared" si="0"/>
        <v>11948</v>
      </c>
    </row>
    <row r="60" spans="1:12" x14ac:dyDescent="0.25">
      <c r="A60" s="28"/>
      <c r="B60" s="20" t="s">
        <v>112</v>
      </c>
      <c r="C60" s="20" t="s">
        <v>113</v>
      </c>
      <c r="D60" s="20" t="s">
        <v>114</v>
      </c>
      <c r="E60" s="21">
        <v>41927.328262152776</v>
      </c>
      <c r="F60" s="19"/>
      <c r="G60" s="19">
        <v>2</v>
      </c>
      <c r="H60" s="20" t="s">
        <v>19</v>
      </c>
      <c r="I60" s="19" t="s">
        <v>20</v>
      </c>
      <c r="J60" s="23"/>
      <c r="K60" s="22">
        <v>396</v>
      </c>
      <c r="L60" s="23">
        <f>+J60+K60</f>
        <v>396</v>
      </c>
    </row>
    <row r="61" spans="1:12" x14ac:dyDescent="0.25">
      <c r="A61" s="28"/>
      <c r="B61" s="20" t="s">
        <v>115</v>
      </c>
      <c r="C61" s="20" t="s">
        <v>65</v>
      </c>
      <c r="D61" s="20" t="s">
        <v>57</v>
      </c>
      <c r="E61" s="21">
        <v>41927.328262152776</v>
      </c>
      <c r="F61" s="19"/>
      <c r="G61" s="19">
        <v>2</v>
      </c>
      <c r="H61" s="20" t="s">
        <v>19</v>
      </c>
      <c r="I61" s="19" t="s">
        <v>20</v>
      </c>
      <c r="J61" s="23"/>
      <c r="K61" s="22">
        <v>396</v>
      </c>
      <c r="L61" s="23">
        <f t="shared" ref="L61:L73" si="1">+J61+K61</f>
        <v>396</v>
      </c>
    </row>
    <row r="62" spans="1:12" x14ac:dyDescent="0.25">
      <c r="A62" s="28"/>
      <c r="B62" s="20" t="s">
        <v>116</v>
      </c>
      <c r="C62" s="20" t="s">
        <v>117</v>
      </c>
      <c r="D62" s="20" t="s">
        <v>118</v>
      </c>
      <c r="E62" s="21">
        <v>41927.328262152776</v>
      </c>
      <c r="F62" s="19"/>
      <c r="G62" s="19">
        <v>2</v>
      </c>
      <c r="H62" s="20" t="s">
        <v>19</v>
      </c>
      <c r="I62" s="19" t="s">
        <v>20</v>
      </c>
      <c r="J62" s="23"/>
      <c r="K62" s="22">
        <v>264</v>
      </c>
      <c r="L62" s="23">
        <f t="shared" si="1"/>
        <v>264</v>
      </c>
    </row>
    <row r="63" spans="1:12" x14ac:dyDescent="0.25">
      <c r="A63" s="28"/>
      <c r="B63" s="20" t="s">
        <v>119</v>
      </c>
      <c r="C63" s="20" t="s">
        <v>120</v>
      </c>
      <c r="D63" s="20" t="s">
        <v>121</v>
      </c>
      <c r="E63" s="21">
        <v>41927.328262152776</v>
      </c>
      <c r="F63" s="19"/>
      <c r="G63" s="19">
        <v>2</v>
      </c>
      <c r="H63" s="20" t="s">
        <v>19</v>
      </c>
      <c r="I63" s="19" t="s">
        <v>20</v>
      </c>
      <c r="J63" s="23"/>
      <c r="K63" s="22">
        <v>264</v>
      </c>
      <c r="L63" s="23">
        <f t="shared" si="1"/>
        <v>264</v>
      </c>
    </row>
    <row r="64" spans="1:12" x14ac:dyDescent="0.25">
      <c r="A64" s="28"/>
      <c r="B64" s="20" t="s">
        <v>112</v>
      </c>
      <c r="C64" s="20" t="s">
        <v>113</v>
      </c>
      <c r="D64" s="20" t="s">
        <v>114</v>
      </c>
      <c r="E64" s="21">
        <v>41927.328262152776</v>
      </c>
      <c r="F64" s="19"/>
      <c r="G64" s="19">
        <v>2</v>
      </c>
      <c r="H64" s="20" t="s">
        <v>19</v>
      </c>
      <c r="I64" s="19" t="s">
        <v>20</v>
      </c>
      <c r="J64" s="23"/>
      <c r="K64" s="22">
        <v>264</v>
      </c>
      <c r="L64" s="23">
        <f t="shared" si="1"/>
        <v>264</v>
      </c>
    </row>
    <row r="65" spans="1:12" x14ac:dyDescent="0.25">
      <c r="A65" s="28"/>
      <c r="B65" s="20" t="s">
        <v>122</v>
      </c>
      <c r="C65" s="20" t="s">
        <v>123</v>
      </c>
      <c r="D65" s="20" t="s">
        <v>124</v>
      </c>
      <c r="E65" s="21">
        <v>41927.328262152776</v>
      </c>
      <c r="F65" s="19"/>
      <c r="G65" s="19">
        <v>2</v>
      </c>
      <c r="H65" s="20" t="s">
        <v>19</v>
      </c>
      <c r="I65" s="19" t="s">
        <v>20</v>
      </c>
      <c r="J65" s="23"/>
      <c r="K65" s="22">
        <v>264</v>
      </c>
      <c r="L65" s="23">
        <f t="shared" si="1"/>
        <v>264</v>
      </c>
    </row>
    <row r="66" spans="1:12" x14ac:dyDescent="0.25">
      <c r="A66" s="28"/>
      <c r="B66" s="20" t="s">
        <v>125</v>
      </c>
      <c r="C66" s="20" t="s">
        <v>81</v>
      </c>
      <c r="D66" s="20" t="s">
        <v>53</v>
      </c>
      <c r="E66" s="21">
        <v>41927.328262152776</v>
      </c>
      <c r="F66" s="19"/>
      <c r="G66" s="19">
        <v>2</v>
      </c>
      <c r="H66" s="20" t="s">
        <v>19</v>
      </c>
      <c r="I66" s="19" t="s">
        <v>20</v>
      </c>
      <c r="J66" s="23"/>
      <c r="K66" s="22">
        <v>264</v>
      </c>
      <c r="L66" s="23">
        <f t="shared" si="1"/>
        <v>264</v>
      </c>
    </row>
    <row r="67" spans="1:12" x14ac:dyDescent="0.25">
      <c r="A67" s="28"/>
      <c r="B67" s="20" t="s">
        <v>115</v>
      </c>
      <c r="C67" s="20" t="s">
        <v>65</v>
      </c>
      <c r="D67" s="20" t="s">
        <v>57</v>
      </c>
      <c r="E67" s="21">
        <v>41928.32335914352</v>
      </c>
      <c r="F67" s="19"/>
      <c r="G67" s="19">
        <v>2</v>
      </c>
      <c r="H67" s="20" t="s">
        <v>19</v>
      </c>
      <c r="I67" s="19" t="s">
        <v>20</v>
      </c>
      <c r="J67" s="23"/>
      <c r="K67" s="22">
        <v>264</v>
      </c>
      <c r="L67" s="23">
        <f t="shared" si="1"/>
        <v>264</v>
      </c>
    </row>
    <row r="68" spans="1:12" x14ac:dyDescent="0.25">
      <c r="A68" s="28"/>
      <c r="B68" s="20" t="s">
        <v>126</v>
      </c>
      <c r="C68" s="20" t="s">
        <v>127</v>
      </c>
      <c r="D68" s="20" t="s">
        <v>128</v>
      </c>
      <c r="E68" s="21">
        <v>41928.32335914352</v>
      </c>
      <c r="F68" s="19"/>
      <c r="G68" s="19">
        <v>2</v>
      </c>
      <c r="H68" s="20" t="s">
        <v>19</v>
      </c>
      <c r="I68" s="19" t="s">
        <v>20</v>
      </c>
      <c r="J68" s="23"/>
      <c r="K68" s="22">
        <v>264</v>
      </c>
      <c r="L68" s="23">
        <f t="shared" si="1"/>
        <v>264</v>
      </c>
    </row>
    <row r="69" spans="1:12" x14ac:dyDescent="0.25">
      <c r="A69" s="28"/>
      <c r="B69" s="20" t="s">
        <v>129</v>
      </c>
      <c r="C69" s="20" t="s">
        <v>130</v>
      </c>
      <c r="D69" s="20" t="s">
        <v>131</v>
      </c>
      <c r="E69" s="21">
        <v>41933.650400115737</v>
      </c>
      <c r="F69" s="19"/>
      <c r="G69" s="19">
        <v>2</v>
      </c>
      <c r="H69" s="20" t="s">
        <v>33</v>
      </c>
      <c r="I69" s="19" t="s">
        <v>20</v>
      </c>
      <c r="J69" s="23"/>
      <c r="K69" s="22">
        <f>70+132</f>
        <v>202</v>
      </c>
      <c r="L69" s="23">
        <f t="shared" si="1"/>
        <v>202</v>
      </c>
    </row>
    <row r="70" spans="1:12" x14ac:dyDescent="0.25">
      <c r="A70" s="28"/>
      <c r="B70" s="20" t="s">
        <v>132</v>
      </c>
      <c r="C70" s="20" t="s">
        <v>69</v>
      </c>
      <c r="D70" s="20" t="s">
        <v>133</v>
      </c>
      <c r="E70" s="21">
        <v>41933.650400115737</v>
      </c>
      <c r="F70" s="19"/>
      <c r="G70" s="19">
        <v>2</v>
      </c>
      <c r="H70" s="20" t="s">
        <v>33</v>
      </c>
      <c r="I70" s="19" t="s">
        <v>20</v>
      </c>
      <c r="J70" s="23"/>
      <c r="K70" s="22">
        <f>32+132</f>
        <v>164</v>
      </c>
      <c r="L70" s="23">
        <f t="shared" si="1"/>
        <v>164</v>
      </c>
    </row>
    <row r="71" spans="1:12" x14ac:dyDescent="0.25">
      <c r="A71" s="28"/>
      <c r="B71" s="20" t="s">
        <v>134</v>
      </c>
      <c r="C71" s="20" t="s">
        <v>135</v>
      </c>
      <c r="D71" s="20" t="s">
        <v>136</v>
      </c>
      <c r="E71" s="21">
        <v>41933.650400115737</v>
      </c>
      <c r="F71" s="19"/>
      <c r="G71" s="19">
        <v>2</v>
      </c>
      <c r="H71" s="20" t="s">
        <v>33</v>
      </c>
      <c r="I71" s="19" t="s">
        <v>20</v>
      </c>
      <c r="J71" s="23"/>
      <c r="K71" s="22">
        <f>50+132</f>
        <v>182</v>
      </c>
      <c r="L71" s="23">
        <f t="shared" si="1"/>
        <v>182</v>
      </c>
    </row>
    <row r="72" spans="1:12" x14ac:dyDescent="0.25">
      <c r="A72" s="28"/>
      <c r="B72" s="20" t="s">
        <v>137</v>
      </c>
      <c r="C72" s="20" t="s">
        <v>138</v>
      </c>
      <c r="D72" s="20" t="s">
        <v>131</v>
      </c>
      <c r="E72" s="21">
        <v>41943.312543553242</v>
      </c>
      <c r="F72" s="19"/>
      <c r="G72" s="19">
        <v>2</v>
      </c>
      <c r="H72" s="20" t="s">
        <v>19</v>
      </c>
      <c r="I72" s="19" t="s">
        <v>20</v>
      </c>
      <c r="J72" s="23"/>
      <c r="K72" s="22">
        <v>264</v>
      </c>
      <c r="L72" s="23">
        <f t="shared" si="1"/>
        <v>264</v>
      </c>
    </row>
    <row r="73" spans="1:12" x14ac:dyDescent="0.25">
      <c r="A73" s="28"/>
      <c r="B73" s="20" t="s">
        <v>126</v>
      </c>
      <c r="C73" s="20" t="s">
        <v>127</v>
      </c>
      <c r="D73" s="20" t="s">
        <v>128</v>
      </c>
      <c r="E73" s="21">
        <v>41943.312543553242</v>
      </c>
      <c r="F73" s="19"/>
      <c r="G73" s="19">
        <v>2</v>
      </c>
      <c r="H73" s="20" t="s">
        <v>19</v>
      </c>
      <c r="I73" s="19" t="s">
        <v>20</v>
      </c>
      <c r="J73" s="23"/>
      <c r="K73" s="22">
        <v>132</v>
      </c>
      <c r="L73" s="23">
        <f t="shared" si="1"/>
        <v>132</v>
      </c>
    </row>
    <row r="74" spans="1:12" ht="15.75" x14ac:dyDescent="0.25">
      <c r="A74" s="13" t="s">
        <v>110</v>
      </c>
      <c r="B74" s="19"/>
      <c r="C74" s="19"/>
      <c r="D74" s="19"/>
      <c r="E74" s="24"/>
      <c r="F74" s="13"/>
      <c r="G74" s="13"/>
      <c r="H74" s="29"/>
      <c r="I74" s="19"/>
      <c r="J74" s="26"/>
      <c r="K74" s="26">
        <f>SUM(K59:K73)</f>
        <v>15532</v>
      </c>
      <c r="L74" s="26">
        <f t="shared" si="0"/>
        <v>15532</v>
      </c>
    </row>
    <row r="75" spans="1:12" ht="15.75" x14ac:dyDescent="0.25">
      <c r="A75" s="13" t="s">
        <v>139</v>
      </c>
      <c r="B75" s="19"/>
      <c r="C75" s="19"/>
      <c r="D75" s="19"/>
      <c r="E75" s="15" t="s">
        <v>15</v>
      </c>
      <c r="F75" s="16"/>
      <c r="G75" s="16"/>
      <c r="H75" s="17"/>
      <c r="I75" s="19"/>
      <c r="J75" s="18"/>
      <c r="K75" s="18">
        <v>32431</v>
      </c>
      <c r="L75" s="18">
        <f t="shared" si="0"/>
        <v>32431</v>
      </c>
    </row>
    <row r="76" spans="1:12" x14ac:dyDescent="0.25">
      <c r="A76" s="28"/>
      <c r="B76" s="20" t="s">
        <v>140</v>
      </c>
      <c r="C76" s="20" t="s">
        <v>141</v>
      </c>
      <c r="D76" s="20" t="s">
        <v>17</v>
      </c>
      <c r="E76" s="21">
        <v>41914.320563541667</v>
      </c>
      <c r="F76" s="28"/>
      <c r="G76" s="19">
        <v>2</v>
      </c>
      <c r="H76" s="20" t="s">
        <v>19</v>
      </c>
      <c r="I76" s="19" t="s">
        <v>20</v>
      </c>
      <c r="J76" s="30"/>
      <c r="K76" s="22">
        <f>56+264</f>
        <v>320</v>
      </c>
      <c r="L76" s="23">
        <f>+J76+K76</f>
        <v>320</v>
      </c>
    </row>
    <row r="77" spans="1:12" x14ac:dyDescent="0.25">
      <c r="A77" s="28"/>
      <c r="B77" s="20" t="s">
        <v>142</v>
      </c>
      <c r="C77" s="20" t="s">
        <v>143</v>
      </c>
      <c r="D77" s="20" t="s">
        <v>144</v>
      </c>
      <c r="E77" s="21">
        <v>41922.572134953705</v>
      </c>
      <c r="F77" s="28"/>
      <c r="G77" s="19">
        <v>2</v>
      </c>
      <c r="H77" s="20" t="s">
        <v>19</v>
      </c>
      <c r="I77" s="19" t="s">
        <v>20</v>
      </c>
      <c r="J77" s="30"/>
      <c r="K77" s="22">
        <f>16+132</f>
        <v>148</v>
      </c>
      <c r="L77" s="23">
        <f t="shared" ref="L77:L92" si="2">+J77+K77</f>
        <v>148</v>
      </c>
    </row>
    <row r="78" spans="1:12" x14ac:dyDescent="0.25">
      <c r="A78" s="28"/>
      <c r="B78" s="20" t="s">
        <v>145</v>
      </c>
      <c r="C78" s="20" t="s">
        <v>146</v>
      </c>
      <c r="D78" s="20" t="s">
        <v>147</v>
      </c>
      <c r="E78" s="21">
        <v>41927.328262152776</v>
      </c>
      <c r="F78" s="28"/>
      <c r="G78" s="19">
        <v>2</v>
      </c>
      <c r="H78" s="20" t="s">
        <v>19</v>
      </c>
      <c r="I78" s="19" t="s">
        <v>20</v>
      </c>
      <c r="J78" s="30"/>
      <c r="K78" s="22">
        <v>396</v>
      </c>
      <c r="L78" s="23">
        <f t="shared" si="2"/>
        <v>396</v>
      </c>
    </row>
    <row r="79" spans="1:12" x14ac:dyDescent="0.25">
      <c r="A79" s="28"/>
      <c r="B79" s="20" t="s">
        <v>145</v>
      </c>
      <c r="C79" s="20" t="s">
        <v>146</v>
      </c>
      <c r="D79" s="20" t="s">
        <v>147</v>
      </c>
      <c r="E79" s="21">
        <v>41927.328262152776</v>
      </c>
      <c r="F79" s="28"/>
      <c r="G79" s="19">
        <v>2</v>
      </c>
      <c r="H79" s="20" t="s">
        <v>19</v>
      </c>
      <c r="I79" s="19" t="s">
        <v>20</v>
      </c>
      <c r="J79" s="30"/>
      <c r="K79" s="22">
        <f>40+396</f>
        <v>436</v>
      </c>
      <c r="L79" s="23">
        <f t="shared" si="2"/>
        <v>436</v>
      </c>
    </row>
    <row r="80" spans="1:12" x14ac:dyDescent="0.25">
      <c r="A80" s="28"/>
      <c r="B80" s="20" t="s">
        <v>148</v>
      </c>
      <c r="C80" s="20" t="s">
        <v>77</v>
      </c>
      <c r="D80" s="20" t="s">
        <v>149</v>
      </c>
      <c r="E80" s="21">
        <v>41927.328262152776</v>
      </c>
      <c r="F80" s="28"/>
      <c r="G80" s="19">
        <v>2</v>
      </c>
      <c r="H80" s="20" t="s">
        <v>19</v>
      </c>
      <c r="I80" s="19" t="s">
        <v>20</v>
      </c>
      <c r="J80" s="30"/>
      <c r="K80" s="22">
        <v>396</v>
      </c>
      <c r="L80" s="23">
        <f t="shared" si="2"/>
        <v>396</v>
      </c>
    </row>
    <row r="81" spans="1:12" x14ac:dyDescent="0.25">
      <c r="A81" s="28"/>
      <c r="B81" s="20" t="s">
        <v>150</v>
      </c>
      <c r="C81" s="20" t="s">
        <v>68</v>
      </c>
      <c r="D81" s="20" t="s">
        <v>44</v>
      </c>
      <c r="E81" s="21">
        <v>41927.328262152776</v>
      </c>
      <c r="F81" s="28"/>
      <c r="G81" s="19">
        <v>2</v>
      </c>
      <c r="H81" s="20" t="s">
        <v>19</v>
      </c>
      <c r="I81" s="19" t="s">
        <v>20</v>
      </c>
      <c r="J81" s="30"/>
      <c r="K81" s="22">
        <v>396</v>
      </c>
      <c r="L81" s="23">
        <f t="shared" si="2"/>
        <v>396</v>
      </c>
    </row>
    <row r="82" spans="1:12" x14ac:dyDescent="0.25">
      <c r="A82" s="28"/>
      <c r="B82" s="20" t="s">
        <v>151</v>
      </c>
      <c r="C82" s="20" t="s">
        <v>152</v>
      </c>
      <c r="D82" s="20" t="s">
        <v>153</v>
      </c>
      <c r="E82" s="21">
        <v>41928.32335914352</v>
      </c>
      <c r="F82" s="28"/>
      <c r="G82" s="19">
        <v>2</v>
      </c>
      <c r="H82" s="20" t="s">
        <v>19</v>
      </c>
      <c r="I82" s="19" t="s">
        <v>20</v>
      </c>
      <c r="J82" s="30"/>
      <c r="K82" s="22">
        <v>264</v>
      </c>
      <c r="L82" s="23">
        <f t="shared" si="2"/>
        <v>264</v>
      </c>
    </row>
    <row r="83" spans="1:12" x14ac:dyDescent="0.25">
      <c r="A83" s="28"/>
      <c r="B83" s="20" t="s">
        <v>154</v>
      </c>
      <c r="C83" s="20" t="s">
        <v>133</v>
      </c>
      <c r="D83" s="20" t="s">
        <v>47</v>
      </c>
      <c r="E83" s="21">
        <v>41933.650400115737</v>
      </c>
      <c r="F83" s="28"/>
      <c r="G83" s="19">
        <v>2</v>
      </c>
      <c r="H83" s="20" t="s">
        <v>19</v>
      </c>
      <c r="I83" s="19" t="s">
        <v>20</v>
      </c>
      <c r="J83" s="30"/>
      <c r="K83" s="22">
        <v>528</v>
      </c>
      <c r="L83" s="23">
        <f t="shared" si="2"/>
        <v>528</v>
      </c>
    </row>
    <row r="84" spans="1:12" x14ac:dyDescent="0.25">
      <c r="A84" s="28"/>
      <c r="B84" s="20" t="s">
        <v>155</v>
      </c>
      <c r="C84" s="20" t="s">
        <v>156</v>
      </c>
      <c r="D84" s="20" t="s">
        <v>157</v>
      </c>
      <c r="E84" s="21">
        <v>41933.650400115737</v>
      </c>
      <c r="F84" s="28"/>
      <c r="G84" s="19">
        <v>2</v>
      </c>
      <c r="H84" s="20" t="s">
        <v>19</v>
      </c>
      <c r="I84" s="19" t="s">
        <v>20</v>
      </c>
      <c r="J84" s="30"/>
      <c r="K84" s="22">
        <v>528</v>
      </c>
      <c r="L84" s="23">
        <f t="shared" si="2"/>
        <v>528</v>
      </c>
    </row>
    <row r="85" spans="1:12" x14ac:dyDescent="0.25">
      <c r="A85" s="28"/>
      <c r="B85" s="20" t="s">
        <v>158</v>
      </c>
      <c r="C85" s="20" t="s">
        <v>88</v>
      </c>
      <c r="D85" s="20" t="s">
        <v>159</v>
      </c>
      <c r="E85" s="21">
        <v>41933.650400115737</v>
      </c>
      <c r="F85" s="28"/>
      <c r="G85" s="19">
        <v>2</v>
      </c>
      <c r="H85" s="20" t="s">
        <v>19</v>
      </c>
      <c r="I85" s="19" t="s">
        <v>20</v>
      </c>
      <c r="J85" s="30"/>
      <c r="K85" s="22">
        <v>528</v>
      </c>
      <c r="L85" s="23">
        <f t="shared" si="2"/>
        <v>528</v>
      </c>
    </row>
    <row r="86" spans="1:12" x14ac:dyDescent="0.25">
      <c r="A86" s="28"/>
      <c r="B86" s="20" t="s">
        <v>160</v>
      </c>
      <c r="C86" s="20" t="s">
        <v>161</v>
      </c>
      <c r="D86" s="20" t="s">
        <v>162</v>
      </c>
      <c r="E86" s="21">
        <v>41933.650400115737</v>
      </c>
      <c r="F86" s="28"/>
      <c r="G86" s="19">
        <v>2</v>
      </c>
      <c r="H86" s="20" t="s">
        <v>19</v>
      </c>
      <c r="I86" s="19" t="s">
        <v>20</v>
      </c>
      <c r="J86" s="30"/>
      <c r="K86" s="22">
        <v>528</v>
      </c>
      <c r="L86" s="23">
        <f t="shared" si="2"/>
        <v>528</v>
      </c>
    </row>
    <row r="87" spans="1:12" x14ac:dyDescent="0.25">
      <c r="A87" s="28"/>
      <c r="B87" s="20" t="s">
        <v>163</v>
      </c>
      <c r="C87" s="20" t="s">
        <v>141</v>
      </c>
      <c r="D87" s="20" t="s">
        <v>164</v>
      </c>
      <c r="E87" s="21">
        <v>41933.650400115737</v>
      </c>
      <c r="F87" s="28"/>
      <c r="G87" s="19">
        <v>2</v>
      </c>
      <c r="H87" s="20" t="s">
        <v>19</v>
      </c>
      <c r="I87" s="19" t="s">
        <v>20</v>
      </c>
      <c r="J87" s="30"/>
      <c r="K87" s="22">
        <v>528</v>
      </c>
      <c r="L87" s="23">
        <f t="shared" si="2"/>
        <v>528</v>
      </c>
    </row>
    <row r="88" spans="1:12" x14ac:dyDescent="0.25">
      <c r="A88" s="28"/>
      <c r="B88" s="20" t="s">
        <v>165</v>
      </c>
      <c r="C88" s="20" t="s">
        <v>47</v>
      </c>
      <c r="D88" s="20" t="s">
        <v>166</v>
      </c>
      <c r="E88" s="21">
        <v>41933.650400115737</v>
      </c>
      <c r="F88" s="28"/>
      <c r="G88" s="19">
        <v>2</v>
      </c>
      <c r="H88" s="20" t="s">
        <v>19</v>
      </c>
      <c r="I88" s="19" t="s">
        <v>20</v>
      </c>
      <c r="J88" s="30"/>
      <c r="K88" s="22">
        <v>528</v>
      </c>
      <c r="L88" s="23">
        <f t="shared" si="2"/>
        <v>528</v>
      </c>
    </row>
    <row r="89" spans="1:12" x14ac:dyDescent="0.25">
      <c r="A89" s="28"/>
      <c r="B89" s="20" t="s">
        <v>140</v>
      </c>
      <c r="C89" s="20" t="s">
        <v>141</v>
      </c>
      <c r="D89" s="20" t="s">
        <v>17</v>
      </c>
      <c r="E89" s="21">
        <v>41933.650400115737</v>
      </c>
      <c r="F89" s="28"/>
      <c r="G89" s="19">
        <v>2</v>
      </c>
      <c r="H89" s="20" t="s">
        <v>19</v>
      </c>
      <c r="I89" s="19" t="s">
        <v>20</v>
      </c>
      <c r="J89" s="30"/>
      <c r="K89" s="22">
        <f>16+132</f>
        <v>148</v>
      </c>
      <c r="L89" s="23">
        <f t="shared" si="2"/>
        <v>148</v>
      </c>
    </row>
    <row r="90" spans="1:12" x14ac:dyDescent="0.25">
      <c r="A90" s="28"/>
      <c r="B90" s="20" t="s">
        <v>140</v>
      </c>
      <c r="C90" s="20" t="s">
        <v>141</v>
      </c>
      <c r="D90" s="20" t="s">
        <v>17</v>
      </c>
      <c r="E90" s="21">
        <v>41933.650400115737</v>
      </c>
      <c r="F90" s="28"/>
      <c r="G90" s="19">
        <v>2</v>
      </c>
      <c r="H90" s="20" t="s">
        <v>19</v>
      </c>
      <c r="I90" s="19" t="s">
        <v>20</v>
      </c>
      <c r="J90" s="30"/>
      <c r="K90" s="22">
        <f>15+264</f>
        <v>279</v>
      </c>
      <c r="L90" s="23">
        <f t="shared" si="2"/>
        <v>279</v>
      </c>
    </row>
    <row r="91" spans="1:12" x14ac:dyDescent="0.25">
      <c r="A91" s="28"/>
      <c r="B91" s="20" t="s">
        <v>142</v>
      </c>
      <c r="C91" s="20" t="s">
        <v>143</v>
      </c>
      <c r="D91" s="20" t="s">
        <v>144</v>
      </c>
      <c r="E91" s="21">
        <v>41933.650400115737</v>
      </c>
      <c r="F91" s="28"/>
      <c r="G91" s="19">
        <v>2</v>
      </c>
      <c r="H91" s="20" t="s">
        <v>19</v>
      </c>
      <c r="I91" s="19" t="s">
        <v>20</v>
      </c>
      <c r="J91" s="30"/>
      <c r="K91" s="22">
        <f>30+264</f>
        <v>294</v>
      </c>
      <c r="L91" s="23">
        <f t="shared" si="2"/>
        <v>294</v>
      </c>
    </row>
    <row r="92" spans="1:12" x14ac:dyDescent="0.25">
      <c r="A92" s="28"/>
      <c r="B92" s="20" t="s">
        <v>167</v>
      </c>
      <c r="C92" s="20" t="s">
        <v>168</v>
      </c>
      <c r="D92" s="20" t="s">
        <v>60</v>
      </c>
      <c r="E92" s="21">
        <v>41933.650400115737</v>
      </c>
      <c r="F92" s="28"/>
      <c r="G92" s="19">
        <v>2</v>
      </c>
      <c r="H92" s="20" t="s">
        <v>19</v>
      </c>
      <c r="I92" s="19" t="s">
        <v>20</v>
      </c>
      <c r="J92" s="30"/>
      <c r="K92" s="22">
        <f>30+264</f>
        <v>294</v>
      </c>
      <c r="L92" s="23">
        <f t="shared" si="2"/>
        <v>294</v>
      </c>
    </row>
    <row r="93" spans="1:12" ht="15.75" x14ac:dyDescent="0.25">
      <c r="A93" s="13" t="s">
        <v>110</v>
      </c>
      <c r="B93" s="19"/>
      <c r="C93" s="19"/>
      <c r="D93" s="19"/>
      <c r="E93" s="24"/>
      <c r="F93" s="13"/>
      <c r="G93" s="13"/>
      <c r="H93" s="13"/>
      <c r="I93" s="19"/>
      <c r="J93" s="26"/>
      <c r="K93" s="26">
        <f>SUM(K75:K92)</f>
        <v>38970</v>
      </c>
      <c r="L93" s="26">
        <f t="shared" si="0"/>
        <v>38970</v>
      </c>
    </row>
    <row r="94" spans="1:12" ht="15.75" x14ac:dyDescent="0.25">
      <c r="A94" s="13" t="s">
        <v>169</v>
      </c>
      <c r="B94" s="19"/>
      <c r="C94" s="19"/>
      <c r="D94" s="19"/>
      <c r="E94" s="15" t="s">
        <v>15</v>
      </c>
      <c r="F94" s="31"/>
      <c r="G94" s="31"/>
      <c r="H94" s="32"/>
      <c r="I94" s="19"/>
      <c r="J94" s="33"/>
      <c r="K94" s="18">
        <v>32897</v>
      </c>
      <c r="L94" s="18">
        <f t="shared" si="0"/>
        <v>32897</v>
      </c>
    </row>
    <row r="95" spans="1:12" x14ac:dyDescent="0.25">
      <c r="A95" s="28"/>
      <c r="B95" s="34" t="s">
        <v>170</v>
      </c>
      <c r="C95" s="34" t="s">
        <v>166</v>
      </c>
      <c r="D95" s="34" t="s">
        <v>171</v>
      </c>
      <c r="E95" s="35">
        <v>41914</v>
      </c>
      <c r="F95" s="19"/>
      <c r="G95" s="19">
        <v>2</v>
      </c>
      <c r="H95" s="34" t="s">
        <v>19</v>
      </c>
      <c r="I95" s="19" t="s">
        <v>20</v>
      </c>
      <c r="J95" s="23"/>
      <c r="K95" s="36">
        <v>264</v>
      </c>
      <c r="L95" s="23">
        <f>+J95+K95</f>
        <v>264</v>
      </c>
    </row>
    <row r="96" spans="1:12" x14ac:dyDescent="0.25">
      <c r="A96" s="28"/>
      <c r="B96" s="34" t="s">
        <v>172</v>
      </c>
      <c r="C96" s="34" t="s">
        <v>173</v>
      </c>
      <c r="D96" s="34" t="s">
        <v>174</v>
      </c>
      <c r="E96" s="35">
        <v>41914</v>
      </c>
      <c r="F96" s="19"/>
      <c r="G96" s="19">
        <v>2</v>
      </c>
      <c r="H96" s="34" t="s">
        <v>19</v>
      </c>
      <c r="I96" s="19" t="s">
        <v>20</v>
      </c>
      <c r="J96" s="23"/>
      <c r="K96" s="36">
        <v>264</v>
      </c>
      <c r="L96" s="23">
        <f t="shared" ref="L96:L104" si="3">+J96+K96</f>
        <v>264</v>
      </c>
    </row>
    <row r="97" spans="1:12" x14ac:dyDescent="0.25">
      <c r="A97" s="28"/>
      <c r="B97" s="34" t="s">
        <v>175</v>
      </c>
      <c r="C97" s="34" t="s">
        <v>149</v>
      </c>
      <c r="D97" s="34" t="s">
        <v>176</v>
      </c>
      <c r="E97" s="35">
        <v>41914.320563541667</v>
      </c>
      <c r="F97" s="19"/>
      <c r="G97" s="19">
        <v>2</v>
      </c>
      <c r="H97" s="34" t="s">
        <v>19</v>
      </c>
      <c r="I97" s="19" t="s">
        <v>20</v>
      </c>
      <c r="J97" s="23"/>
      <c r="K97" s="36">
        <v>264</v>
      </c>
      <c r="L97" s="23">
        <f t="shared" si="3"/>
        <v>264</v>
      </c>
    </row>
    <row r="98" spans="1:12" x14ac:dyDescent="0.25">
      <c r="A98" s="28"/>
      <c r="B98" s="34" t="s">
        <v>177</v>
      </c>
      <c r="C98" s="34" t="s">
        <v>178</v>
      </c>
      <c r="D98" s="34" t="s">
        <v>179</v>
      </c>
      <c r="E98" s="35">
        <v>41914.320563541667</v>
      </c>
      <c r="F98" s="19"/>
      <c r="G98" s="19">
        <v>2</v>
      </c>
      <c r="H98" s="34" t="s">
        <v>19</v>
      </c>
      <c r="I98" s="19" t="s">
        <v>20</v>
      </c>
      <c r="J98" s="23"/>
      <c r="K98" s="36">
        <v>264</v>
      </c>
      <c r="L98" s="23">
        <f t="shared" si="3"/>
        <v>264</v>
      </c>
    </row>
    <row r="99" spans="1:12" x14ac:dyDescent="0.25">
      <c r="A99" s="28"/>
      <c r="B99" s="34" t="s">
        <v>180</v>
      </c>
      <c r="C99" s="34" t="s">
        <v>181</v>
      </c>
      <c r="D99" s="34" t="s">
        <v>182</v>
      </c>
      <c r="E99" s="35">
        <v>41927.328262152776</v>
      </c>
      <c r="F99" s="19"/>
      <c r="G99" s="19">
        <v>2</v>
      </c>
      <c r="H99" s="34" t="s">
        <v>19</v>
      </c>
      <c r="I99" s="19" t="s">
        <v>20</v>
      </c>
      <c r="J99" s="23"/>
      <c r="K99" s="36">
        <v>264</v>
      </c>
      <c r="L99" s="23">
        <f t="shared" si="3"/>
        <v>264</v>
      </c>
    </row>
    <row r="100" spans="1:12" x14ac:dyDescent="0.25">
      <c r="A100" s="28"/>
      <c r="B100" s="34" t="s">
        <v>180</v>
      </c>
      <c r="C100" s="34" t="s">
        <v>181</v>
      </c>
      <c r="D100" s="34" t="s">
        <v>182</v>
      </c>
      <c r="E100" s="35">
        <v>41927.328262152776</v>
      </c>
      <c r="F100" s="19"/>
      <c r="G100" s="19">
        <v>2</v>
      </c>
      <c r="H100" s="34" t="s">
        <v>19</v>
      </c>
      <c r="I100" s="19" t="s">
        <v>20</v>
      </c>
      <c r="J100" s="23"/>
      <c r="K100" s="36">
        <v>132</v>
      </c>
      <c r="L100" s="23">
        <f t="shared" si="3"/>
        <v>132</v>
      </c>
    </row>
    <row r="101" spans="1:12" x14ac:dyDescent="0.25">
      <c r="A101" s="28"/>
      <c r="B101" s="34" t="s">
        <v>183</v>
      </c>
      <c r="C101" s="34" t="s">
        <v>184</v>
      </c>
      <c r="D101" s="34" t="s">
        <v>185</v>
      </c>
      <c r="E101" s="35">
        <v>41933.650400115737</v>
      </c>
      <c r="F101" s="19"/>
      <c r="G101" s="19">
        <v>2</v>
      </c>
      <c r="H101" s="34" t="s">
        <v>19</v>
      </c>
      <c r="I101" s="19" t="s">
        <v>20</v>
      </c>
      <c r="J101" s="23"/>
      <c r="K101" s="36">
        <v>528</v>
      </c>
      <c r="L101" s="23">
        <f t="shared" si="3"/>
        <v>528</v>
      </c>
    </row>
    <row r="102" spans="1:12" x14ac:dyDescent="0.25">
      <c r="A102" s="28"/>
      <c r="B102" s="34" t="s">
        <v>186</v>
      </c>
      <c r="C102" s="34" t="s">
        <v>56</v>
      </c>
      <c r="D102" s="34" t="s">
        <v>187</v>
      </c>
      <c r="E102" s="35">
        <v>41933.650400115737</v>
      </c>
      <c r="F102" s="19"/>
      <c r="G102" s="19">
        <v>2</v>
      </c>
      <c r="H102" s="34" t="s">
        <v>19</v>
      </c>
      <c r="I102" s="19" t="s">
        <v>20</v>
      </c>
      <c r="J102" s="23"/>
      <c r="K102" s="36">
        <v>528</v>
      </c>
      <c r="L102" s="23">
        <f t="shared" si="3"/>
        <v>528</v>
      </c>
    </row>
    <row r="103" spans="1:12" x14ac:dyDescent="0.25">
      <c r="A103" s="28"/>
      <c r="B103" s="34" t="s">
        <v>188</v>
      </c>
      <c r="C103" s="34" t="s">
        <v>189</v>
      </c>
      <c r="D103" s="34" t="s">
        <v>190</v>
      </c>
      <c r="E103" s="35">
        <v>41933.650400115737</v>
      </c>
      <c r="F103" s="19"/>
      <c r="G103" s="19">
        <v>2</v>
      </c>
      <c r="H103" s="34" t="s">
        <v>19</v>
      </c>
      <c r="I103" s="19" t="s">
        <v>20</v>
      </c>
      <c r="J103" s="23"/>
      <c r="K103" s="36">
        <v>528</v>
      </c>
      <c r="L103" s="23">
        <f t="shared" si="3"/>
        <v>528</v>
      </c>
    </row>
    <row r="104" spans="1:12" x14ac:dyDescent="0.25">
      <c r="A104" s="28"/>
      <c r="B104" s="34" t="s">
        <v>191</v>
      </c>
      <c r="C104" s="34" t="s">
        <v>192</v>
      </c>
      <c r="D104" s="34" t="s">
        <v>193</v>
      </c>
      <c r="E104" s="35">
        <v>41933.650400115737</v>
      </c>
      <c r="F104" s="19"/>
      <c r="G104" s="19">
        <v>2</v>
      </c>
      <c r="H104" s="34" t="s">
        <v>33</v>
      </c>
      <c r="I104" s="19" t="s">
        <v>20</v>
      </c>
      <c r="J104" s="23"/>
      <c r="K104" s="36">
        <f>70+132</f>
        <v>202</v>
      </c>
      <c r="L104" s="23">
        <f t="shared" si="3"/>
        <v>202</v>
      </c>
    </row>
    <row r="105" spans="1:12" ht="15.75" x14ac:dyDescent="0.25">
      <c r="A105" s="13" t="s">
        <v>110</v>
      </c>
      <c r="B105" s="19"/>
      <c r="C105" s="19"/>
      <c r="D105" s="19"/>
      <c r="E105" s="24"/>
      <c r="F105" s="13"/>
      <c r="G105" s="13"/>
      <c r="H105" s="13"/>
      <c r="I105" s="19"/>
      <c r="J105" s="26"/>
      <c r="K105" s="26">
        <f>SUM(K94:K104)</f>
        <v>36135</v>
      </c>
      <c r="L105" s="26">
        <f t="shared" si="0"/>
        <v>36135</v>
      </c>
    </row>
    <row r="106" spans="1:12" ht="15.75" x14ac:dyDescent="0.25">
      <c r="A106" s="13" t="s">
        <v>194</v>
      </c>
      <c r="B106" s="19"/>
      <c r="C106" s="19"/>
      <c r="D106" s="19"/>
      <c r="E106" s="15" t="s">
        <v>15</v>
      </c>
      <c r="F106" s="16"/>
      <c r="G106" s="16"/>
      <c r="H106" s="17"/>
      <c r="I106" s="19"/>
      <c r="J106" s="18"/>
      <c r="K106" s="18">
        <v>7788</v>
      </c>
      <c r="L106" s="18">
        <f t="shared" si="0"/>
        <v>7788</v>
      </c>
    </row>
    <row r="107" spans="1:12" ht="15.75" x14ac:dyDescent="0.25">
      <c r="A107" s="13"/>
      <c r="B107" s="37"/>
      <c r="C107" s="37"/>
      <c r="D107" s="37"/>
      <c r="E107" s="38"/>
      <c r="F107" s="28"/>
      <c r="G107" s="19"/>
      <c r="H107" s="37"/>
      <c r="I107" s="19"/>
      <c r="J107" s="30"/>
      <c r="K107" s="39"/>
      <c r="L107" s="23">
        <f>+J107+K107</f>
        <v>0</v>
      </c>
    </row>
    <row r="108" spans="1:12" ht="15.75" x14ac:dyDescent="0.25">
      <c r="A108" s="13" t="s">
        <v>110</v>
      </c>
      <c r="B108" s="19"/>
      <c r="C108" s="19"/>
      <c r="D108" s="19"/>
      <c r="E108" s="24"/>
      <c r="F108" s="13"/>
      <c r="G108" s="13"/>
      <c r="H108" s="13"/>
      <c r="I108" s="19"/>
      <c r="J108" s="26"/>
      <c r="K108" s="26">
        <f>SUM(K106:K107)</f>
        <v>7788</v>
      </c>
      <c r="L108" s="26">
        <f t="shared" si="0"/>
        <v>7788</v>
      </c>
    </row>
    <row r="109" spans="1:12" ht="15.75" x14ac:dyDescent="0.25">
      <c r="A109" s="13" t="s">
        <v>195</v>
      </c>
      <c r="B109" s="19"/>
      <c r="C109" s="19"/>
      <c r="D109" s="19"/>
      <c r="E109" s="15" t="s">
        <v>15</v>
      </c>
      <c r="F109" s="16"/>
      <c r="G109" s="16"/>
      <c r="H109" s="17"/>
      <c r="I109" s="19"/>
      <c r="J109" s="18"/>
      <c r="K109" s="18">
        <v>4726</v>
      </c>
      <c r="L109" s="18">
        <f t="shared" si="0"/>
        <v>4726</v>
      </c>
    </row>
    <row r="110" spans="1:12" x14ac:dyDescent="0.25">
      <c r="A110" s="28"/>
      <c r="B110" s="20" t="s">
        <v>196</v>
      </c>
      <c r="C110" s="20" t="s">
        <v>88</v>
      </c>
      <c r="D110" s="20" t="s">
        <v>197</v>
      </c>
      <c r="E110" s="21">
        <v>41913</v>
      </c>
      <c r="F110" s="28"/>
      <c r="G110" s="19">
        <v>2</v>
      </c>
      <c r="H110" s="20" t="s">
        <v>54</v>
      </c>
      <c r="I110" s="19" t="s">
        <v>20</v>
      </c>
      <c r="J110" s="23"/>
      <c r="K110" s="22">
        <f>132+30</f>
        <v>162</v>
      </c>
      <c r="L110" s="23">
        <f t="shared" si="0"/>
        <v>162</v>
      </c>
    </row>
    <row r="111" spans="1:12" x14ac:dyDescent="0.25">
      <c r="A111" s="28"/>
      <c r="B111" s="20" t="s">
        <v>198</v>
      </c>
      <c r="C111" s="20" t="s">
        <v>199</v>
      </c>
      <c r="D111" s="20" t="s">
        <v>200</v>
      </c>
      <c r="E111" s="21">
        <v>41913</v>
      </c>
      <c r="F111" s="28"/>
      <c r="G111" s="19">
        <v>2</v>
      </c>
      <c r="H111" s="20" t="s">
        <v>54</v>
      </c>
      <c r="I111" s="19" t="s">
        <v>20</v>
      </c>
      <c r="J111" s="23"/>
      <c r="K111" s="22">
        <f>30+132</f>
        <v>162</v>
      </c>
      <c r="L111" s="23">
        <f t="shared" si="0"/>
        <v>162</v>
      </c>
    </row>
    <row r="112" spans="1:12" x14ac:dyDescent="0.25">
      <c r="A112" s="28"/>
      <c r="B112" s="20" t="s">
        <v>201</v>
      </c>
      <c r="C112" s="20" t="s">
        <v>74</v>
      </c>
      <c r="D112" s="20" t="s">
        <v>202</v>
      </c>
      <c r="E112" s="21">
        <v>41922.572134953705</v>
      </c>
      <c r="F112" s="28"/>
      <c r="G112" s="19">
        <v>2</v>
      </c>
      <c r="H112" s="20" t="s">
        <v>54</v>
      </c>
      <c r="I112" s="19" t="s">
        <v>20</v>
      </c>
      <c r="J112" s="23"/>
      <c r="K112" s="22">
        <f>30+132</f>
        <v>162</v>
      </c>
      <c r="L112" s="23">
        <f t="shared" si="0"/>
        <v>162</v>
      </c>
    </row>
    <row r="113" spans="1:12" x14ac:dyDescent="0.25">
      <c r="A113" s="28"/>
      <c r="B113" s="20" t="s">
        <v>203</v>
      </c>
      <c r="C113" s="20" t="s">
        <v>204</v>
      </c>
      <c r="D113" s="20" t="s">
        <v>205</v>
      </c>
      <c r="E113" s="21">
        <v>41922.572134953705</v>
      </c>
      <c r="F113" s="28"/>
      <c r="G113" s="19">
        <v>2</v>
      </c>
      <c r="H113" s="20" t="s">
        <v>54</v>
      </c>
      <c r="I113" s="19" t="s">
        <v>20</v>
      </c>
      <c r="J113" s="23"/>
      <c r="K113" s="22">
        <f>30+132</f>
        <v>162</v>
      </c>
      <c r="L113" s="23">
        <f t="shared" si="0"/>
        <v>162</v>
      </c>
    </row>
    <row r="114" spans="1:12" x14ac:dyDescent="0.25">
      <c r="A114" s="28"/>
      <c r="B114" s="20" t="s">
        <v>206</v>
      </c>
      <c r="C114" s="20" t="s">
        <v>207</v>
      </c>
      <c r="D114" s="20" t="s">
        <v>208</v>
      </c>
      <c r="E114" s="21">
        <v>41922.572134953705</v>
      </c>
      <c r="F114" s="28"/>
      <c r="G114" s="19">
        <v>2</v>
      </c>
      <c r="H114" s="20" t="s">
        <v>54</v>
      </c>
      <c r="I114" s="19" t="s">
        <v>20</v>
      </c>
      <c r="J114" s="23"/>
      <c r="K114" s="22">
        <f>50+132</f>
        <v>182</v>
      </c>
      <c r="L114" s="23">
        <f t="shared" si="0"/>
        <v>182</v>
      </c>
    </row>
    <row r="115" spans="1:12" x14ac:dyDescent="0.25">
      <c r="A115" s="28"/>
      <c r="B115" s="20" t="s">
        <v>203</v>
      </c>
      <c r="C115" s="20" t="s">
        <v>204</v>
      </c>
      <c r="D115" s="20" t="s">
        <v>205</v>
      </c>
      <c r="E115" s="21">
        <v>41925.387424189816</v>
      </c>
      <c r="F115" s="28"/>
      <c r="G115" s="19">
        <v>2</v>
      </c>
      <c r="H115" s="20" t="s">
        <v>54</v>
      </c>
      <c r="I115" s="19" t="s">
        <v>20</v>
      </c>
      <c r="J115" s="23"/>
      <c r="K115" s="22">
        <f>300+960</f>
        <v>1260</v>
      </c>
      <c r="L115" s="23">
        <f t="shared" si="0"/>
        <v>1260</v>
      </c>
    </row>
    <row r="116" spans="1:12" x14ac:dyDescent="0.25">
      <c r="A116" s="28"/>
      <c r="B116" s="20" t="s">
        <v>209</v>
      </c>
      <c r="C116" s="20" t="s">
        <v>45</v>
      </c>
      <c r="D116" s="20" t="s">
        <v>71</v>
      </c>
      <c r="E116" s="21">
        <v>41927.328262152776</v>
      </c>
      <c r="F116" s="28"/>
      <c r="G116" s="19">
        <v>2</v>
      </c>
      <c r="H116" s="20" t="s">
        <v>54</v>
      </c>
      <c r="I116" s="19" t="s">
        <v>20</v>
      </c>
      <c r="J116" s="23"/>
      <c r="K116" s="22">
        <f>16+132</f>
        <v>148</v>
      </c>
      <c r="L116" s="23">
        <f t="shared" si="0"/>
        <v>148</v>
      </c>
    </row>
    <row r="117" spans="1:12" x14ac:dyDescent="0.25">
      <c r="A117" s="28"/>
      <c r="B117" s="20" t="s">
        <v>203</v>
      </c>
      <c r="C117" s="20" t="s">
        <v>204</v>
      </c>
      <c r="D117" s="20" t="s">
        <v>205</v>
      </c>
      <c r="E117" s="21">
        <v>41927.328262152776</v>
      </c>
      <c r="F117" s="28"/>
      <c r="G117" s="19">
        <v>2</v>
      </c>
      <c r="H117" s="20" t="s">
        <v>54</v>
      </c>
      <c r="I117" s="19" t="s">
        <v>20</v>
      </c>
      <c r="J117" s="23"/>
      <c r="K117" s="22">
        <f>16+132</f>
        <v>148</v>
      </c>
      <c r="L117" s="23">
        <f t="shared" si="0"/>
        <v>148</v>
      </c>
    </row>
    <row r="118" spans="1:12" x14ac:dyDescent="0.25">
      <c r="A118" s="28"/>
      <c r="B118" s="20" t="s">
        <v>198</v>
      </c>
      <c r="C118" s="20" t="s">
        <v>199</v>
      </c>
      <c r="D118" s="20" t="s">
        <v>200</v>
      </c>
      <c r="E118" s="21">
        <v>41927.328262152776</v>
      </c>
      <c r="F118" s="28"/>
      <c r="G118" s="19">
        <v>2</v>
      </c>
      <c r="H118" s="20" t="s">
        <v>54</v>
      </c>
      <c r="I118" s="19" t="s">
        <v>20</v>
      </c>
      <c r="J118" s="23"/>
      <c r="K118" s="22">
        <f>30+132</f>
        <v>162</v>
      </c>
      <c r="L118" s="23">
        <f t="shared" si="0"/>
        <v>162</v>
      </c>
    </row>
    <row r="119" spans="1:12" x14ac:dyDescent="0.25">
      <c r="A119" s="28"/>
      <c r="B119" s="20" t="s">
        <v>209</v>
      </c>
      <c r="C119" s="20" t="s">
        <v>45</v>
      </c>
      <c r="D119" s="20" t="s">
        <v>71</v>
      </c>
      <c r="E119" s="21">
        <v>41927.328262152776</v>
      </c>
      <c r="F119" s="28"/>
      <c r="G119" s="19">
        <v>2</v>
      </c>
      <c r="H119" s="20" t="s">
        <v>54</v>
      </c>
      <c r="I119" s="19" t="s">
        <v>20</v>
      </c>
      <c r="J119" s="23"/>
      <c r="K119" s="22">
        <f>30+132</f>
        <v>162</v>
      </c>
      <c r="L119" s="23">
        <f t="shared" si="0"/>
        <v>162</v>
      </c>
    </row>
    <row r="120" spans="1:12" x14ac:dyDescent="0.25">
      <c r="A120" s="28"/>
      <c r="B120" s="20" t="s">
        <v>196</v>
      </c>
      <c r="C120" s="20" t="s">
        <v>88</v>
      </c>
      <c r="D120" s="20" t="s">
        <v>197</v>
      </c>
      <c r="E120" s="21">
        <v>41927.328262152776</v>
      </c>
      <c r="F120" s="28"/>
      <c r="G120" s="19">
        <v>2</v>
      </c>
      <c r="H120" s="20" t="s">
        <v>54</v>
      </c>
      <c r="I120" s="19" t="s">
        <v>20</v>
      </c>
      <c r="J120" s="23"/>
      <c r="K120" s="22">
        <f>16+132</f>
        <v>148</v>
      </c>
      <c r="L120" s="23">
        <f t="shared" si="0"/>
        <v>148</v>
      </c>
    </row>
    <row r="121" spans="1:12" x14ac:dyDescent="0.25">
      <c r="A121" s="28"/>
      <c r="B121" s="20" t="s">
        <v>198</v>
      </c>
      <c r="C121" s="20" t="s">
        <v>199</v>
      </c>
      <c r="D121" s="20" t="s">
        <v>200</v>
      </c>
      <c r="E121" s="21">
        <v>41927.328262152776</v>
      </c>
      <c r="F121" s="28"/>
      <c r="G121" s="19">
        <v>2</v>
      </c>
      <c r="H121" s="20" t="s">
        <v>54</v>
      </c>
      <c r="I121" s="19" t="s">
        <v>20</v>
      </c>
      <c r="J121" s="23"/>
      <c r="K121" s="22">
        <f>16+132</f>
        <v>148</v>
      </c>
      <c r="L121" s="23">
        <f t="shared" si="0"/>
        <v>148</v>
      </c>
    </row>
    <row r="122" spans="1:12" x14ac:dyDescent="0.25">
      <c r="A122" s="28"/>
      <c r="B122" s="20" t="s">
        <v>210</v>
      </c>
      <c r="C122" s="20" t="s">
        <v>211</v>
      </c>
      <c r="D122" s="20" t="s">
        <v>212</v>
      </c>
      <c r="E122" s="21">
        <v>41933.650400115737</v>
      </c>
      <c r="F122" s="28"/>
      <c r="G122" s="19">
        <v>2</v>
      </c>
      <c r="H122" s="20" t="s">
        <v>54</v>
      </c>
      <c r="I122" s="19" t="s">
        <v>20</v>
      </c>
      <c r="J122" s="23"/>
      <c r="K122" s="22">
        <f>16+264</f>
        <v>280</v>
      </c>
      <c r="L122" s="23">
        <f t="shared" si="0"/>
        <v>280</v>
      </c>
    </row>
    <row r="123" spans="1:12" x14ac:dyDescent="0.25">
      <c r="A123" s="28"/>
      <c r="B123" s="20" t="s">
        <v>209</v>
      </c>
      <c r="C123" s="20" t="s">
        <v>45</v>
      </c>
      <c r="D123" s="20" t="s">
        <v>71</v>
      </c>
      <c r="E123" s="21">
        <v>41933.650400115737</v>
      </c>
      <c r="F123" s="28"/>
      <c r="G123" s="19">
        <v>2</v>
      </c>
      <c r="H123" s="20" t="s">
        <v>54</v>
      </c>
      <c r="I123" s="19" t="s">
        <v>20</v>
      </c>
      <c r="J123" s="23"/>
      <c r="K123" s="22">
        <f>16+264</f>
        <v>280</v>
      </c>
      <c r="L123" s="23">
        <f t="shared" si="0"/>
        <v>280</v>
      </c>
    </row>
    <row r="124" spans="1:12" x14ac:dyDescent="0.25">
      <c r="A124" s="28"/>
      <c r="B124" s="20" t="s">
        <v>213</v>
      </c>
      <c r="C124" s="20" t="s">
        <v>52</v>
      </c>
      <c r="D124" s="20" t="s">
        <v>214</v>
      </c>
      <c r="E124" s="21">
        <v>41933.650400115737</v>
      </c>
      <c r="F124" s="28"/>
      <c r="G124" s="19">
        <v>2</v>
      </c>
      <c r="H124" s="20" t="s">
        <v>54</v>
      </c>
      <c r="I124" s="19" t="s">
        <v>20</v>
      </c>
      <c r="J124" s="23"/>
      <c r="K124" s="22">
        <f>300+640</f>
        <v>940</v>
      </c>
      <c r="L124" s="23">
        <f t="shared" si="0"/>
        <v>940</v>
      </c>
    </row>
    <row r="125" spans="1:12" x14ac:dyDescent="0.25">
      <c r="A125" s="28"/>
      <c r="B125" s="20" t="s">
        <v>215</v>
      </c>
      <c r="C125" s="20" t="s">
        <v>216</v>
      </c>
      <c r="D125" s="20" t="s">
        <v>217</v>
      </c>
      <c r="E125" s="21">
        <v>41933.650400115737</v>
      </c>
      <c r="F125" s="28"/>
      <c r="G125" s="19">
        <v>2</v>
      </c>
      <c r="H125" s="20" t="s">
        <v>54</v>
      </c>
      <c r="I125" s="19" t="s">
        <v>20</v>
      </c>
      <c r="J125" s="23"/>
      <c r="K125" s="22">
        <f>300+640</f>
        <v>940</v>
      </c>
      <c r="L125" s="23">
        <f t="shared" si="0"/>
        <v>940</v>
      </c>
    </row>
    <row r="126" spans="1:12" x14ac:dyDescent="0.25">
      <c r="A126" s="28"/>
      <c r="B126" s="20" t="s">
        <v>218</v>
      </c>
      <c r="C126" s="20" t="s">
        <v>219</v>
      </c>
      <c r="D126" s="20" t="s">
        <v>220</v>
      </c>
      <c r="E126" s="21">
        <v>41933.650400115737</v>
      </c>
      <c r="F126" s="28"/>
      <c r="G126" s="19">
        <v>2</v>
      </c>
      <c r="H126" s="20" t="s">
        <v>54</v>
      </c>
      <c r="I126" s="19" t="s">
        <v>20</v>
      </c>
      <c r="J126" s="23"/>
      <c r="K126" s="22">
        <f>300+640</f>
        <v>940</v>
      </c>
      <c r="L126" s="23">
        <f t="shared" si="0"/>
        <v>940</v>
      </c>
    </row>
    <row r="127" spans="1:12" ht="15.75" x14ac:dyDescent="0.25">
      <c r="A127" s="13" t="s">
        <v>110</v>
      </c>
      <c r="B127" s="19"/>
      <c r="C127" s="19"/>
      <c r="D127" s="19"/>
      <c r="E127" s="24"/>
      <c r="F127" s="13"/>
      <c r="G127" s="13"/>
      <c r="H127" s="29"/>
      <c r="I127" s="13"/>
      <c r="J127" s="26"/>
      <c r="K127" s="26">
        <f>SUM(K109:K110)</f>
        <v>4888</v>
      </c>
      <c r="L127" s="26">
        <f t="shared" si="0"/>
        <v>4888</v>
      </c>
    </row>
    <row r="128" spans="1:12" ht="15.75" x14ac:dyDescent="0.25">
      <c r="A128" s="13" t="s">
        <v>221</v>
      </c>
      <c r="B128" s="14"/>
      <c r="C128" s="14"/>
      <c r="D128" s="14"/>
      <c r="E128" s="24"/>
      <c r="F128" s="13"/>
      <c r="G128" s="13"/>
      <c r="H128" s="13"/>
      <c r="I128" s="14"/>
      <c r="J128" s="26"/>
      <c r="K128" s="26">
        <v>1188</v>
      </c>
      <c r="L128" s="26">
        <f>+K128</f>
        <v>1188</v>
      </c>
    </row>
    <row r="129" spans="1:12" ht="15.75" x14ac:dyDescent="0.25">
      <c r="A129" s="13"/>
      <c r="B129" s="37" t="s">
        <v>222</v>
      </c>
      <c r="C129" s="37" t="s">
        <v>223</v>
      </c>
      <c r="D129" s="37" t="s">
        <v>224</v>
      </c>
      <c r="E129" s="40">
        <v>41927.328262152776</v>
      </c>
      <c r="F129" s="28"/>
      <c r="G129" s="19">
        <v>2</v>
      </c>
      <c r="H129" s="37" t="s">
        <v>33</v>
      </c>
      <c r="I129" s="19" t="s">
        <v>20</v>
      </c>
      <c r="J129" s="30"/>
      <c r="K129" s="39">
        <v>320</v>
      </c>
      <c r="L129" s="23">
        <f>+J129+K129</f>
        <v>320</v>
      </c>
    </row>
    <row r="130" spans="1:12" ht="15.75" x14ac:dyDescent="0.25">
      <c r="A130" s="13" t="s">
        <v>110</v>
      </c>
      <c r="B130" s="14"/>
      <c r="C130" s="14"/>
      <c r="D130" s="14"/>
      <c r="E130" s="41"/>
      <c r="F130" s="13"/>
      <c r="G130" s="13"/>
      <c r="H130" s="13"/>
      <c r="I130" s="14"/>
      <c r="J130" s="26"/>
      <c r="K130" s="26">
        <f>+K129+K128</f>
        <v>1508</v>
      </c>
      <c r="L130" s="26">
        <f>+K130</f>
        <v>1508</v>
      </c>
    </row>
    <row r="131" spans="1:12" ht="15.75" x14ac:dyDescent="0.25">
      <c r="A131" s="13" t="s">
        <v>225</v>
      </c>
      <c r="B131" s="14"/>
      <c r="C131" s="14"/>
      <c r="D131" s="14"/>
      <c r="E131" s="41"/>
      <c r="F131" s="13"/>
      <c r="G131" s="13"/>
      <c r="H131" s="13"/>
      <c r="I131" s="14"/>
      <c r="J131" s="26"/>
      <c r="K131" s="26">
        <v>216</v>
      </c>
      <c r="L131" s="26">
        <f>+K131</f>
        <v>216</v>
      </c>
    </row>
    <row r="132" spans="1:12" ht="15.75" x14ac:dyDescent="0.25">
      <c r="A132" s="13"/>
      <c r="B132" s="20" t="s">
        <v>226</v>
      </c>
      <c r="C132" s="20" t="s">
        <v>178</v>
      </c>
      <c r="D132" s="20" t="s">
        <v>91</v>
      </c>
      <c r="E132" s="21">
        <v>41933.650400115737</v>
      </c>
      <c r="F132" s="28"/>
      <c r="G132" s="19">
        <v>2</v>
      </c>
      <c r="H132" s="37" t="s">
        <v>19</v>
      </c>
      <c r="I132" s="19" t="s">
        <v>20</v>
      </c>
      <c r="J132" s="30"/>
      <c r="K132" s="39">
        <v>132</v>
      </c>
      <c r="L132" s="23">
        <f>+J132+K132</f>
        <v>132</v>
      </c>
    </row>
    <row r="133" spans="1:12" ht="15.75" x14ac:dyDescent="0.25">
      <c r="A133" s="13" t="s">
        <v>110</v>
      </c>
      <c r="B133" s="14"/>
      <c r="C133" s="14"/>
      <c r="D133" s="14"/>
      <c r="E133" s="41"/>
      <c r="F133" s="13"/>
      <c r="G133" s="13"/>
      <c r="H133" s="13"/>
      <c r="I133" s="14"/>
      <c r="J133" s="26"/>
      <c r="K133" s="26">
        <f>+K132+K131</f>
        <v>348</v>
      </c>
      <c r="L133" s="26">
        <f>+K133</f>
        <v>348</v>
      </c>
    </row>
    <row r="134" spans="1:12" ht="18.75" x14ac:dyDescent="0.3">
      <c r="A134" s="42" t="s">
        <v>227</v>
      </c>
      <c r="B134" s="19"/>
      <c r="C134" s="19"/>
      <c r="D134" s="19"/>
      <c r="E134" s="43"/>
      <c r="F134" s="42"/>
      <c r="G134" s="42"/>
      <c r="H134" s="44"/>
      <c r="I134" s="42"/>
      <c r="J134" s="45"/>
      <c r="K134" s="45">
        <f>+K127+K108+K105+K93+K74+K58</f>
        <v>213759</v>
      </c>
      <c r="L134" s="45">
        <f t="shared" si="0"/>
        <v>213759</v>
      </c>
    </row>
    <row r="137" spans="1:12" x14ac:dyDescent="0.25">
      <c r="E137" s="3"/>
    </row>
    <row r="138" spans="1:12" x14ac:dyDescent="0.25">
      <c r="E138" s="3"/>
    </row>
    <row r="139" spans="1:12" x14ac:dyDescent="0.25">
      <c r="E139" s="3"/>
    </row>
    <row r="140" spans="1:12" x14ac:dyDescent="0.25">
      <c r="E140" s="3"/>
    </row>
    <row r="141" spans="1:12" x14ac:dyDescent="0.25">
      <c r="E141" s="3"/>
    </row>
    <row r="142" spans="1:12" x14ac:dyDescent="0.25">
      <c r="E142" s="3"/>
    </row>
    <row r="143" spans="1:12" x14ac:dyDescent="0.25">
      <c r="E143" s="3"/>
    </row>
    <row r="144" spans="1:12" x14ac:dyDescent="0.25">
      <c r="E144" s="3"/>
    </row>
    <row r="145" spans="5:5" s="3" customFormat="1" x14ac:dyDescent="0.25"/>
    <row r="146" spans="5:5" s="3" customFormat="1" x14ac:dyDescent="0.25"/>
    <row r="147" spans="5:5" s="3" customFormat="1" x14ac:dyDescent="0.25"/>
    <row r="148" spans="5:5" s="3" customFormat="1" x14ac:dyDescent="0.25"/>
    <row r="149" spans="5:5" s="3" customFormat="1" x14ac:dyDescent="0.25"/>
    <row r="150" spans="5:5" s="3" customFormat="1" x14ac:dyDescent="0.25"/>
    <row r="151" spans="5:5" s="3" customFormat="1" x14ac:dyDescent="0.25"/>
    <row r="152" spans="5:5" s="3" customFormat="1" x14ac:dyDescent="0.25"/>
    <row r="153" spans="5:5" s="3" customFormat="1" x14ac:dyDescent="0.25"/>
    <row r="154" spans="5:5" s="3" customFormat="1" x14ac:dyDescent="0.25">
      <c r="E154" s="47"/>
    </row>
    <row r="155" spans="5:5" s="3" customFormat="1" x14ac:dyDescent="0.25">
      <c r="E155" s="47"/>
    </row>
    <row r="156" spans="5:5" s="3" customFormat="1" x14ac:dyDescent="0.25">
      <c r="E156" s="47"/>
    </row>
    <row r="157" spans="5:5" s="3" customFormat="1" x14ac:dyDescent="0.25">
      <c r="E157" s="47"/>
    </row>
    <row r="158" spans="5:5" s="3" customFormat="1" x14ac:dyDescent="0.25">
      <c r="E158" s="47"/>
    </row>
    <row r="159" spans="5:5" s="3" customFormat="1" x14ac:dyDescent="0.25">
      <c r="E159" s="47"/>
    </row>
    <row r="160" spans="5:5" s="3" customFormat="1" x14ac:dyDescent="0.25">
      <c r="E160" s="47"/>
    </row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2015-06-17T19:44:30Z</dcterms:created>
  <dcterms:modified xsi:type="dcterms:W3CDTF">2015-06-17T19:47:58Z</dcterms:modified>
</cp:coreProperties>
</file>