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amp\www\geresa\transp\pasajes\"/>
    </mc:Choice>
  </mc:AlternateContent>
  <bookViews>
    <workbookView xWindow="945" yWindow="0" windowWidth="19545" windowHeight="8385"/>
  </bookViews>
  <sheets>
    <sheet name="ABRIL-201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L59" i="1"/>
  <c r="L58" i="1"/>
  <c r="L57" i="1"/>
  <c r="L60" i="1" s="1"/>
  <c r="L56" i="1"/>
  <c r="K56" i="1"/>
  <c r="L55" i="1"/>
  <c r="L54" i="1"/>
  <c r="K52" i="1"/>
  <c r="L52" i="1" s="1"/>
  <c r="L51" i="1"/>
  <c r="K51" i="1"/>
  <c r="K50" i="1"/>
  <c r="L50" i="1" s="1"/>
  <c r="K49" i="1"/>
  <c r="L49" i="1" s="1"/>
  <c r="K48" i="1"/>
  <c r="L48" i="1" s="1"/>
  <c r="L47" i="1"/>
  <c r="K47" i="1"/>
  <c r="K46" i="1"/>
  <c r="L46" i="1" s="1"/>
  <c r="L45" i="1"/>
  <c r="K45" i="1"/>
  <c r="K44" i="1"/>
  <c r="L44" i="1" s="1"/>
  <c r="L43" i="1"/>
  <c r="K43" i="1"/>
  <c r="K53" i="1" s="1"/>
  <c r="L53" i="1" s="1"/>
  <c r="L42" i="1"/>
  <c r="K41" i="1"/>
  <c r="L41" i="1" s="1"/>
  <c r="L39" i="1"/>
  <c r="K38" i="1"/>
  <c r="L38" i="1" s="1"/>
  <c r="L37" i="1"/>
  <c r="L36" i="1"/>
  <c r="L35" i="1"/>
  <c r="K34" i="1"/>
  <c r="L34" i="1" s="1"/>
  <c r="L33" i="1"/>
  <c r="L32" i="1"/>
  <c r="K31" i="1"/>
  <c r="L31" i="1" s="1"/>
  <c r="L30" i="1"/>
  <c r="L29" i="1"/>
  <c r="L27" i="1"/>
  <c r="K27" i="1"/>
  <c r="L26" i="1"/>
  <c r="L25" i="1"/>
  <c r="L24" i="1"/>
  <c r="K23" i="1"/>
  <c r="L23" i="1" s="1"/>
  <c r="L22" i="1"/>
  <c r="L21" i="1"/>
  <c r="L20" i="1"/>
  <c r="L19" i="1"/>
  <c r="L18" i="1"/>
  <c r="L17" i="1"/>
  <c r="L16" i="1"/>
  <c r="L15" i="1"/>
  <c r="L14" i="1"/>
  <c r="L13" i="1"/>
  <c r="L12" i="1"/>
  <c r="K11" i="1"/>
  <c r="L11" i="1" s="1"/>
  <c r="L10" i="1"/>
  <c r="K61" i="1" l="1"/>
  <c r="K28" i="1"/>
  <c r="L28" i="1" s="1"/>
  <c r="L61" i="1" s="1"/>
</calcChain>
</file>

<file path=xl/sharedStrings.xml><?xml version="1.0" encoding="utf-8"?>
<sst xmlns="http://schemas.openxmlformats.org/spreadsheetml/2006/main" count="194" uniqueCount="99">
  <si>
    <t xml:space="preserve">                                     DIRECTIVA DE TRANSPARENCIA Y ACCESO A LA INFORMACION PUBLICA</t>
  </si>
  <si>
    <t xml:space="preserve">                                                                                        FORMATO Nº 20</t>
  </si>
  <si>
    <t xml:space="preserve">                                RESUMEN DE GASTO DE PASAJES AEREOS Y/O TERRESTRES NACIONAL Y VIATICOS</t>
  </si>
  <si>
    <t>UNIDAD ORGANICA: OFICINA EJECUTIVA DE ADMINISTRACION/ DIRECCION DE ECONOMIA/OFICINA DE CONTABILIDAD</t>
  </si>
  <si>
    <t>UNIDAD ORGANICA</t>
  </si>
  <si>
    <t xml:space="preserve">USUARIO </t>
  </si>
  <si>
    <t>FECHA</t>
  </si>
  <si>
    <t>RUTA AEREO</t>
  </si>
  <si>
    <t>RUTA TERRESTRE</t>
  </si>
  <si>
    <t>FUENTE DE FTO.</t>
  </si>
  <si>
    <t>AUTORIZACION DE VIAJE</t>
  </si>
  <si>
    <t>COSTO PASAJE S/.</t>
  </si>
  <si>
    <t>VIATICOS S/.</t>
  </si>
  <si>
    <t>TOTAL S/.</t>
  </si>
  <si>
    <t xml:space="preserve">OFICINA EJECUTIVA DE ADMINISTRACION </t>
  </si>
  <si>
    <t>SALDO DEL TRIMESTRE ANTERIOR</t>
  </si>
  <si>
    <t>NESTOR</t>
  </si>
  <si>
    <t>MONTESINOS</t>
  </si>
  <si>
    <t>CCALLO</t>
  </si>
  <si>
    <t>00</t>
  </si>
  <si>
    <t>SI</t>
  </si>
  <si>
    <t>IVONNE IRINA</t>
  </si>
  <si>
    <t>VILCA</t>
  </si>
  <si>
    <t>GALLEGOS</t>
  </si>
  <si>
    <t>LUIS MANUEL</t>
  </si>
  <si>
    <t>MOLINA</t>
  </si>
  <si>
    <t>SALAS</t>
  </si>
  <si>
    <t>TOMAS CLAUDIO</t>
  </si>
  <si>
    <t>QUISPE</t>
  </si>
  <si>
    <t>MAMANI</t>
  </si>
  <si>
    <t>ROXANA GRACIELA</t>
  </si>
  <si>
    <t>MALAGA</t>
  </si>
  <si>
    <t>FERIA</t>
  </si>
  <si>
    <t>FELIX MARCO ANTONIO</t>
  </si>
  <si>
    <t>PINTO</t>
  </si>
  <si>
    <t>GOMEZ</t>
  </si>
  <si>
    <t>GLADIS MORAIMA</t>
  </si>
  <si>
    <t>ALE</t>
  </si>
  <si>
    <t>CRUZ</t>
  </si>
  <si>
    <t>TELMA SONIA</t>
  </si>
  <si>
    <t>MANRIQUE</t>
  </si>
  <si>
    <t>PUMA</t>
  </si>
  <si>
    <t>WILLIAN SALOMON</t>
  </si>
  <si>
    <t>DELGADO</t>
  </si>
  <si>
    <t>GAINZA</t>
  </si>
  <si>
    <t>ALONSO LEONARDO</t>
  </si>
  <si>
    <t>ALMONTE</t>
  </si>
  <si>
    <t>JOSE LUIS</t>
  </si>
  <si>
    <t>OVIEDO</t>
  </si>
  <si>
    <t>SOTOMAYOR</t>
  </si>
  <si>
    <t>AMILCAR</t>
  </si>
  <si>
    <t>FLORES</t>
  </si>
  <si>
    <t>YPENZA</t>
  </si>
  <si>
    <t>BENITO EDUARDO</t>
  </si>
  <si>
    <t>CAYLLAHUA</t>
  </si>
  <si>
    <t>VIZA</t>
  </si>
  <si>
    <t>SUSANA ELIZABETH</t>
  </si>
  <si>
    <t>BELTRAN</t>
  </si>
  <si>
    <t>CORDOVA</t>
  </si>
  <si>
    <t>FABIAN ROBERTO</t>
  </si>
  <si>
    <t>SALINAS</t>
  </si>
  <si>
    <t>ROCHA</t>
  </si>
  <si>
    <t>TOTAL UNIDAD ORGANICA</t>
  </si>
  <si>
    <t>DIRECCION EJECUTIVA PROMOCION DE LA SALUD</t>
  </si>
  <si>
    <t>JUANA MARLENE</t>
  </si>
  <si>
    <t>OPORTO</t>
  </si>
  <si>
    <t>POLANCO</t>
  </si>
  <si>
    <t>DIRECCION EJECUTIVA DE SALUD AMBIENTAL</t>
  </si>
  <si>
    <t>GINA CARMELA</t>
  </si>
  <si>
    <t>FUENTES</t>
  </si>
  <si>
    <t>DIRECCION EJECUTIVA DE SALUD DE LAS PERSONA</t>
  </si>
  <si>
    <t>MARIA AMPARO</t>
  </si>
  <si>
    <t>ORTEGA</t>
  </si>
  <si>
    <t>MENIS</t>
  </si>
  <si>
    <t>LOURDES MARIANITA</t>
  </si>
  <si>
    <t>MOLLEAPASA</t>
  </si>
  <si>
    <t>ARISPE</t>
  </si>
  <si>
    <t>DIRECCION DE EPIDEMIOLOGIA</t>
  </si>
  <si>
    <t>DIRECCION EJECUTIVA DE MEDICAMENTOS INSUMOS Y DROGAS</t>
  </si>
  <si>
    <t>PATRICIA EDITH</t>
  </si>
  <si>
    <t>CARPIO</t>
  </si>
  <si>
    <t>09</t>
  </si>
  <si>
    <t>MARCO ANTONIO ENRIQUE</t>
  </si>
  <si>
    <t>OJEDA</t>
  </si>
  <si>
    <t>MAYTA</t>
  </si>
  <si>
    <t>GLADYS ANGELICA</t>
  </si>
  <si>
    <t>VALDIVIA</t>
  </si>
  <si>
    <t>ULLOA</t>
  </si>
  <si>
    <t>GLADYS JULIA</t>
  </si>
  <si>
    <t>ZEGARRA</t>
  </si>
  <si>
    <t>RONDON</t>
  </si>
  <si>
    <t>PEDRO ERNESTO</t>
  </si>
  <si>
    <t>TINTAYA</t>
  </si>
  <si>
    <t>QUILLA</t>
  </si>
  <si>
    <t>LILIAN</t>
  </si>
  <si>
    <t>MENDOZA</t>
  </si>
  <si>
    <t>DIRECCION EJECUTIVA DE ESTASISTICA</t>
  </si>
  <si>
    <t>DIRECCION EJECUTIVA DEL SIS</t>
  </si>
  <si>
    <t>TOTAL AL MES DE ABRIL DEL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</si>
</sst>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0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164" fontId="1" fillId="0" borderId="0" xfId="0" applyNumberFormat="1" applyFont="1" applyFill="1"/>
    <xf numFmtId="0" fontId="2" fillId="0" borderId="0" xfId="0" applyFont="1" applyFill="1"/>
    <xf numFmtId="49" fontId="3" fillId="0" borderId="0" xfId="0" applyNumberFormat="1" applyFont="1" applyFill="1"/>
    <xf numFmtId="4" fontId="3" fillId="0" borderId="0" xfId="0" applyNumberFormat="1" applyFont="1" applyFill="1"/>
    <xf numFmtId="0" fontId="3" fillId="0" borderId="0" xfId="0" applyFont="1" applyFill="1"/>
    <xf numFmtId="164" fontId="3" fillId="0" borderId="0" xfId="0" applyNumberFormat="1" applyFont="1" applyFill="1"/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/>
    <xf numFmtId="164" fontId="4" fillId="0" borderId="1" xfId="0" applyNumberFormat="1" applyFont="1" applyFill="1" applyBorder="1"/>
    <xf numFmtId="49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 applyAlignment="1">
      <alignment wrapText="1"/>
    </xf>
    <xf numFmtId="4" fontId="4" fillId="0" borderId="1" xfId="0" applyNumberFormat="1" applyFont="1" applyFill="1" applyBorder="1"/>
    <xf numFmtId="0" fontId="5" fillId="0" borderId="1" xfId="0" applyFont="1" applyFill="1" applyBorder="1"/>
    <xf numFmtId="0" fontId="6" fillId="0" borderId="1" xfId="0" applyFont="1" applyFill="1" applyBorder="1"/>
    <xf numFmtId="164" fontId="7" fillId="0" borderId="1" xfId="0" applyNumberFormat="1" applyFont="1" applyFill="1" applyBorder="1"/>
    <xf numFmtId="0" fontId="7" fillId="0" borderId="1" xfId="0" applyFont="1" applyFill="1" applyBorder="1"/>
    <xf numFmtId="49" fontId="7" fillId="0" borderId="1" xfId="0" applyNumberFormat="1" applyFont="1" applyFill="1" applyBorder="1"/>
    <xf numFmtId="4" fontId="7" fillId="0" borderId="1" xfId="0" applyNumberFormat="1" applyFont="1" applyFill="1" applyBorder="1"/>
    <xf numFmtId="0" fontId="3" fillId="0" borderId="1" xfId="0" applyFont="1" applyBorder="1" applyProtection="1">
      <protection locked="0"/>
    </xf>
    <xf numFmtId="14" fontId="3" fillId="0" borderId="1" xfId="0" applyNumberFormat="1" applyFont="1" applyBorder="1" applyProtection="1">
      <protection locked="0"/>
    </xf>
    <xf numFmtId="0" fontId="8" fillId="0" borderId="1" xfId="0" applyFont="1" applyFill="1" applyBorder="1"/>
    <xf numFmtId="0" fontId="3" fillId="0" borderId="1" xfId="0" applyFont="1" applyFill="1" applyBorder="1"/>
    <xf numFmtId="4" fontId="8" fillId="0" borderId="1" xfId="0" applyNumberFormat="1" applyFont="1" applyFill="1" applyBorder="1"/>
    <xf numFmtId="4" fontId="3" fillId="0" borderId="1" xfId="0" applyNumberFormat="1" applyFont="1" applyBorder="1" applyProtection="1">
      <protection locked="0"/>
    </xf>
    <xf numFmtId="4" fontId="3" fillId="0" borderId="1" xfId="0" applyNumberFormat="1" applyFont="1" applyFill="1" applyBorder="1"/>
    <xf numFmtId="4" fontId="5" fillId="0" borderId="1" xfId="0" applyNumberFormat="1" applyFont="1" applyFill="1" applyBorder="1"/>
    <xf numFmtId="0" fontId="9" fillId="0" borderId="1" xfId="0" applyFont="1" applyFill="1" applyBorder="1"/>
    <xf numFmtId="49" fontId="9" fillId="0" borderId="1" xfId="0" applyNumberFormat="1" applyFont="1" applyFill="1" applyBorder="1"/>
    <xf numFmtId="4" fontId="9" fillId="0" borderId="1" xfId="0" applyNumberFormat="1" applyFont="1" applyFill="1" applyBorder="1"/>
    <xf numFmtId="164" fontId="5" fillId="0" borderId="1" xfId="0" applyNumberFormat="1" applyFont="1" applyFill="1" applyBorder="1"/>
    <xf numFmtId="49" fontId="5" fillId="0" borderId="1" xfId="0" applyNumberFormat="1" applyFont="1" applyFill="1" applyBorder="1"/>
    <xf numFmtId="164" fontId="8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Border="1" applyAlignment="1" applyProtection="1">
      <alignment horizontal="left"/>
      <protection locked="0"/>
    </xf>
    <xf numFmtId="0" fontId="2" fillId="0" borderId="1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/>
    <xf numFmtId="49" fontId="1" fillId="0" borderId="1" xfId="0" applyNumberFormat="1" applyFont="1" applyFill="1" applyBorder="1"/>
    <xf numFmtId="4" fontId="1" fillId="0" borderId="1" xfId="0" applyNumberFormat="1" applyFont="1" applyFill="1" applyBorder="1"/>
    <xf numFmtId="4" fontId="2" fillId="0" borderId="0" xfId="0" applyNumberFormat="1" applyFont="1" applyFill="1"/>
    <xf numFmtId="164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2"/>
  <sheetViews>
    <sheetView tabSelected="1" topLeftCell="A10" workbookViewId="0">
      <selection activeCell="F32" sqref="F32"/>
    </sheetView>
  </sheetViews>
  <sheetFormatPr baseColWidth="10" defaultRowHeight="15" x14ac:dyDescent="0.25"/>
  <cols>
    <col min="1" max="1" width="5.85546875" style="3" customWidth="1"/>
    <col min="2" max="2" width="14.7109375" style="3" customWidth="1"/>
    <col min="3" max="4" width="10.5703125" style="3" customWidth="1"/>
    <col min="5" max="5" width="8.85546875" style="42" customWidth="1"/>
    <col min="6" max="6" width="10.28515625" style="3" customWidth="1"/>
    <col min="7" max="7" width="11.42578125" style="3"/>
    <col min="8" max="8" width="8" style="3" customWidth="1"/>
    <col min="9" max="9" width="10" style="3" customWidth="1"/>
    <col min="10" max="10" width="7.85546875" style="3" customWidth="1"/>
    <col min="11" max="11" width="14.140625" style="41" customWidth="1"/>
    <col min="12" max="12" width="14" style="41" customWidth="1"/>
    <col min="13" max="16384" width="11.42578125" style="3"/>
  </cols>
  <sheetData>
    <row r="1" spans="1:12" ht="18.75" x14ac:dyDescent="0.3">
      <c r="A1" s="1" t="s">
        <v>0</v>
      </c>
      <c r="B1" s="1"/>
      <c r="C1" s="1"/>
      <c r="D1" s="1"/>
      <c r="E1" s="2"/>
      <c r="F1" s="1"/>
      <c r="H1" s="4"/>
      <c r="J1" s="5"/>
      <c r="K1" s="5"/>
      <c r="L1" s="5"/>
    </row>
    <row r="2" spans="1:12" ht="18.75" x14ac:dyDescent="0.3">
      <c r="A2" s="1"/>
      <c r="B2" s="1"/>
      <c r="C2" s="1"/>
      <c r="D2" s="1"/>
      <c r="E2" s="2"/>
      <c r="F2" s="1"/>
      <c r="H2" s="4"/>
      <c r="J2" s="5"/>
      <c r="K2" s="5"/>
      <c r="L2" s="5"/>
    </row>
    <row r="3" spans="1:12" ht="18.75" x14ac:dyDescent="0.3">
      <c r="A3" s="1" t="s">
        <v>1</v>
      </c>
      <c r="B3" s="1"/>
      <c r="C3" s="1"/>
      <c r="D3" s="1"/>
      <c r="E3" s="2"/>
      <c r="F3" s="1"/>
      <c r="H3" s="4"/>
      <c r="J3" s="5"/>
      <c r="K3" s="5"/>
      <c r="L3" s="5"/>
    </row>
    <row r="4" spans="1:12" ht="18.75" x14ac:dyDescent="0.3">
      <c r="A4" s="1"/>
      <c r="B4" s="1"/>
      <c r="C4" s="1"/>
      <c r="D4" s="1"/>
      <c r="E4" s="2"/>
      <c r="F4" s="1"/>
      <c r="H4" s="4"/>
      <c r="J4" s="5"/>
      <c r="K4" s="5"/>
      <c r="L4" s="5"/>
    </row>
    <row r="5" spans="1:12" ht="18.75" x14ac:dyDescent="0.3">
      <c r="A5" s="1" t="s">
        <v>2</v>
      </c>
      <c r="B5" s="1"/>
      <c r="C5" s="1"/>
      <c r="D5" s="1"/>
      <c r="E5" s="2"/>
      <c r="F5" s="1"/>
      <c r="H5" s="4"/>
      <c r="J5" s="5"/>
      <c r="K5" s="5"/>
      <c r="L5" s="5"/>
    </row>
    <row r="6" spans="1:12" ht="18.75" x14ac:dyDescent="0.3">
      <c r="A6" s="1"/>
      <c r="B6" s="1"/>
      <c r="C6" s="1"/>
      <c r="D6" s="1"/>
      <c r="E6" s="2"/>
      <c r="F6" s="1"/>
      <c r="H6" s="4"/>
      <c r="J6" s="5"/>
      <c r="K6" s="5"/>
      <c r="L6" s="5"/>
    </row>
    <row r="7" spans="1:12" ht="18.75" x14ac:dyDescent="0.3">
      <c r="A7" s="1" t="s">
        <v>3</v>
      </c>
      <c r="B7" s="1"/>
      <c r="C7" s="1"/>
      <c r="D7" s="1"/>
      <c r="E7" s="2"/>
      <c r="F7" s="1"/>
      <c r="H7" s="4"/>
      <c r="J7" s="5"/>
      <c r="K7" s="5"/>
      <c r="L7" s="5"/>
    </row>
    <row r="8" spans="1:12" x14ac:dyDescent="0.25">
      <c r="A8" s="6"/>
      <c r="B8" s="6"/>
      <c r="C8" s="6"/>
      <c r="D8" s="6"/>
      <c r="E8" s="7"/>
      <c r="F8" s="6"/>
      <c r="G8" s="6"/>
      <c r="H8" s="4"/>
      <c r="I8" s="6"/>
      <c r="J8" s="5"/>
      <c r="K8" s="5"/>
      <c r="L8" s="5"/>
    </row>
    <row r="9" spans="1:12" ht="75" x14ac:dyDescent="0.25">
      <c r="A9" s="8" t="s">
        <v>4</v>
      </c>
      <c r="B9" s="9" t="s">
        <v>5</v>
      </c>
      <c r="C9" s="9"/>
      <c r="D9" s="9"/>
      <c r="E9" s="10" t="s">
        <v>6</v>
      </c>
      <c r="F9" s="8" t="s">
        <v>7</v>
      </c>
      <c r="G9" s="8" t="s">
        <v>8</v>
      </c>
      <c r="H9" s="11" t="s">
        <v>9</v>
      </c>
      <c r="I9" s="8" t="s">
        <v>10</v>
      </c>
      <c r="J9" s="12" t="s">
        <v>11</v>
      </c>
      <c r="K9" s="13" t="s">
        <v>12</v>
      </c>
      <c r="L9" s="13" t="s">
        <v>13</v>
      </c>
    </row>
    <row r="10" spans="1:12" ht="15.75" x14ac:dyDescent="0.25">
      <c r="A10" s="14" t="s">
        <v>14</v>
      </c>
      <c r="B10" s="15"/>
      <c r="C10" s="15"/>
      <c r="D10" s="15"/>
      <c r="E10" s="16" t="s">
        <v>15</v>
      </c>
      <c r="F10" s="17"/>
      <c r="G10" s="17"/>
      <c r="H10" s="18"/>
      <c r="I10" s="17"/>
      <c r="J10" s="19"/>
      <c r="K10" s="19">
        <v>36098</v>
      </c>
      <c r="L10" s="19">
        <f>+J10+K10</f>
        <v>36098</v>
      </c>
    </row>
    <row r="11" spans="1:12" ht="15.75" x14ac:dyDescent="0.25">
      <c r="A11" s="14"/>
      <c r="B11" s="20" t="s">
        <v>16</v>
      </c>
      <c r="C11" s="20" t="s">
        <v>17</v>
      </c>
      <c r="D11" s="20" t="s">
        <v>18</v>
      </c>
      <c r="E11" s="21">
        <v>42100</v>
      </c>
      <c r="F11" s="22"/>
      <c r="G11" s="23">
        <v>2</v>
      </c>
      <c r="H11" s="20" t="s">
        <v>19</v>
      </c>
      <c r="I11" s="23" t="s">
        <v>20</v>
      </c>
      <c r="J11" s="24"/>
      <c r="K11" s="25">
        <f>24+132</f>
        <v>156</v>
      </c>
      <c r="L11" s="26">
        <f>+J11+K11</f>
        <v>156</v>
      </c>
    </row>
    <row r="12" spans="1:12" ht="15.75" x14ac:dyDescent="0.25">
      <c r="A12" s="14"/>
      <c r="B12" s="20" t="s">
        <v>21</v>
      </c>
      <c r="C12" s="20" t="s">
        <v>22</v>
      </c>
      <c r="D12" s="20" t="s">
        <v>23</v>
      </c>
      <c r="E12" s="21">
        <v>42100</v>
      </c>
      <c r="F12" s="22"/>
      <c r="G12" s="23">
        <v>2</v>
      </c>
      <c r="H12" s="20" t="s">
        <v>19</v>
      </c>
      <c r="I12" s="23" t="s">
        <v>20</v>
      </c>
      <c r="J12" s="24"/>
      <c r="K12" s="25">
        <v>132</v>
      </c>
      <c r="L12" s="26">
        <f t="shared" ref="L12:L32" si="0">+J12+K12</f>
        <v>132</v>
      </c>
    </row>
    <row r="13" spans="1:12" ht="15.75" x14ac:dyDescent="0.25">
      <c r="A13" s="14"/>
      <c r="B13" s="20" t="s">
        <v>24</v>
      </c>
      <c r="C13" s="20" t="s">
        <v>25</v>
      </c>
      <c r="D13" s="20" t="s">
        <v>26</v>
      </c>
      <c r="E13" s="21">
        <v>42100</v>
      </c>
      <c r="F13" s="22"/>
      <c r="G13" s="23">
        <v>2</v>
      </c>
      <c r="H13" s="20" t="s">
        <v>19</v>
      </c>
      <c r="I13" s="23" t="s">
        <v>20</v>
      </c>
      <c r="J13" s="24"/>
      <c r="K13" s="25">
        <v>132</v>
      </c>
      <c r="L13" s="26">
        <f t="shared" si="0"/>
        <v>132</v>
      </c>
    </row>
    <row r="14" spans="1:12" ht="15.75" x14ac:dyDescent="0.25">
      <c r="A14" s="14"/>
      <c r="B14" s="20" t="s">
        <v>27</v>
      </c>
      <c r="C14" s="20" t="s">
        <v>28</v>
      </c>
      <c r="D14" s="20" t="s">
        <v>29</v>
      </c>
      <c r="E14" s="21">
        <v>42101</v>
      </c>
      <c r="F14" s="22"/>
      <c r="G14" s="23">
        <v>2</v>
      </c>
      <c r="H14" s="20" t="s">
        <v>19</v>
      </c>
      <c r="I14" s="23" t="s">
        <v>20</v>
      </c>
      <c r="J14" s="24"/>
      <c r="K14" s="25">
        <v>132</v>
      </c>
      <c r="L14" s="26">
        <f t="shared" si="0"/>
        <v>132</v>
      </c>
    </row>
    <row r="15" spans="1:12" ht="15.75" x14ac:dyDescent="0.25">
      <c r="A15" s="14"/>
      <c r="B15" s="20" t="s">
        <v>30</v>
      </c>
      <c r="C15" s="20" t="s">
        <v>31</v>
      </c>
      <c r="D15" s="20" t="s">
        <v>32</v>
      </c>
      <c r="E15" s="21">
        <v>42101</v>
      </c>
      <c r="F15" s="22"/>
      <c r="G15" s="23">
        <v>2</v>
      </c>
      <c r="H15" s="20" t="s">
        <v>19</v>
      </c>
      <c r="I15" s="23" t="s">
        <v>20</v>
      </c>
      <c r="J15" s="24"/>
      <c r="K15" s="25">
        <v>264</v>
      </c>
      <c r="L15" s="26">
        <f t="shared" si="0"/>
        <v>264</v>
      </c>
    </row>
    <row r="16" spans="1:12" ht="15.75" x14ac:dyDescent="0.25">
      <c r="A16" s="14"/>
      <c r="B16" s="20" t="s">
        <v>30</v>
      </c>
      <c r="C16" s="20" t="s">
        <v>31</v>
      </c>
      <c r="D16" s="20" t="s">
        <v>32</v>
      </c>
      <c r="E16" s="21">
        <v>42101</v>
      </c>
      <c r="F16" s="22"/>
      <c r="G16" s="23">
        <v>2</v>
      </c>
      <c r="H16" s="20" t="s">
        <v>19</v>
      </c>
      <c r="I16" s="23" t="s">
        <v>20</v>
      </c>
      <c r="J16" s="24"/>
      <c r="K16" s="25">
        <v>132</v>
      </c>
      <c r="L16" s="26">
        <f t="shared" si="0"/>
        <v>132</v>
      </c>
    </row>
    <row r="17" spans="1:12" ht="15.75" x14ac:dyDescent="0.25">
      <c r="A17" s="14"/>
      <c r="B17" s="20" t="s">
        <v>33</v>
      </c>
      <c r="C17" s="20" t="s">
        <v>34</v>
      </c>
      <c r="D17" s="20" t="s">
        <v>35</v>
      </c>
      <c r="E17" s="21">
        <v>42101</v>
      </c>
      <c r="F17" s="22"/>
      <c r="G17" s="23">
        <v>2</v>
      </c>
      <c r="H17" s="20" t="s">
        <v>19</v>
      </c>
      <c r="I17" s="23" t="s">
        <v>20</v>
      </c>
      <c r="J17" s="24"/>
      <c r="K17" s="25">
        <v>132</v>
      </c>
      <c r="L17" s="26">
        <f t="shared" si="0"/>
        <v>132</v>
      </c>
    </row>
    <row r="18" spans="1:12" ht="15.75" x14ac:dyDescent="0.25">
      <c r="A18" s="14"/>
      <c r="B18" s="20" t="s">
        <v>30</v>
      </c>
      <c r="C18" s="20" t="s">
        <v>31</v>
      </c>
      <c r="D18" s="20" t="s">
        <v>32</v>
      </c>
      <c r="E18" s="21">
        <v>42101</v>
      </c>
      <c r="F18" s="22"/>
      <c r="G18" s="23">
        <v>2</v>
      </c>
      <c r="H18" s="20" t="s">
        <v>19</v>
      </c>
      <c r="I18" s="23" t="s">
        <v>20</v>
      </c>
      <c r="J18" s="24"/>
      <c r="K18" s="25">
        <v>132</v>
      </c>
      <c r="L18" s="26">
        <f t="shared" si="0"/>
        <v>132</v>
      </c>
    </row>
    <row r="19" spans="1:12" ht="15.75" x14ac:dyDescent="0.25">
      <c r="A19" s="14"/>
      <c r="B19" s="20" t="s">
        <v>36</v>
      </c>
      <c r="C19" s="20" t="s">
        <v>37</v>
      </c>
      <c r="D19" s="20" t="s">
        <v>38</v>
      </c>
      <c r="E19" s="21">
        <v>42101</v>
      </c>
      <c r="F19" s="22"/>
      <c r="G19" s="23">
        <v>2</v>
      </c>
      <c r="H19" s="20" t="s">
        <v>19</v>
      </c>
      <c r="I19" s="23" t="s">
        <v>20</v>
      </c>
      <c r="J19" s="24"/>
      <c r="K19" s="25">
        <v>132</v>
      </c>
      <c r="L19" s="26">
        <f t="shared" si="0"/>
        <v>132</v>
      </c>
    </row>
    <row r="20" spans="1:12" ht="15.75" x14ac:dyDescent="0.25">
      <c r="A20" s="14"/>
      <c r="B20" s="20" t="s">
        <v>39</v>
      </c>
      <c r="C20" s="20" t="s">
        <v>40</v>
      </c>
      <c r="D20" s="20" t="s">
        <v>41</v>
      </c>
      <c r="E20" s="21">
        <v>42101</v>
      </c>
      <c r="F20" s="22"/>
      <c r="G20" s="23">
        <v>2</v>
      </c>
      <c r="H20" s="20" t="s">
        <v>19</v>
      </c>
      <c r="I20" s="23" t="s">
        <v>20</v>
      </c>
      <c r="J20" s="24"/>
      <c r="K20" s="25">
        <v>132</v>
      </c>
      <c r="L20" s="26">
        <f t="shared" si="0"/>
        <v>132</v>
      </c>
    </row>
    <row r="21" spans="1:12" ht="15.75" x14ac:dyDescent="0.25">
      <c r="A21" s="14"/>
      <c r="B21" s="20" t="s">
        <v>42</v>
      </c>
      <c r="C21" s="20" t="s">
        <v>43</v>
      </c>
      <c r="D21" s="20" t="s">
        <v>44</v>
      </c>
      <c r="E21" s="21">
        <v>42101</v>
      </c>
      <c r="F21" s="22"/>
      <c r="G21" s="23">
        <v>2</v>
      </c>
      <c r="H21" s="20" t="s">
        <v>19</v>
      </c>
      <c r="I21" s="23" t="s">
        <v>20</v>
      </c>
      <c r="J21" s="24"/>
      <c r="K21" s="25">
        <v>396</v>
      </c>
      <c r="L21" s="26">
        <f t="shared" si="0"/>
        <v>396</v>
      </c>
    </row>
    <row r="22" spans="1:12" ht="15.75" x14ac:dyDescent="0.25">
      <c r="A22" s="14"/>
      <c r="B22" s="20" t="s">
        <v>45</v>
      </c>
      <c r="C22" s="20" t="s">
        <v>46</v>
      </c>
      <c r="D22" s="20" t="s">
        <v>38</v>
      </c>
      <c r="E22" s="21">
        <v>42101</v>
      </c>
      <c r="F22" s="22"/>
      <c r="G22" s="23">
        <v>2</v>
      </c>
      <c r="H22" s="20" t="s">
        <v>19</v>
      </c>
      <c r="I22" s="23" t="s">
        <v>20</v>
      </c>
      <c r="J22" s="24"/>
      <c r="K22" s="25">
        <v>264</v>
      </c>
      <c r="L22" s="26">
        <f t="shared" si="0"/>
        <v>264</v>
      </c>
    </row>
    <row r="23" spans="1:12" ht="15.75" x14ac:dyDescent="0.25">
      <c r="A23" s="14"/>
      <c r="B23" s="20" t="s">
        <v>47</v>
      </c>
      <c r="C23" s="20" t="s">
        <v>48</v>
      </c>
      <c r="D23" s="20" t="s">
        <v>49</v>
      </c>
      <c r="E23" s="21">
        <v>42101</v>
      </c>
      <c r="F23" s="22"/>
      <c r="G23" s="23">
        <v>2</v>
      </c>
      <c r="H23" s="20" t="s">
        <v>19</v>
      </c>
      <c r="I23" s="23" t="s">
        <v>20</v>
      </c>
      <c r="J23" s="24"/>
      <c r="K23" s="25">
        <f>30+264</f>
        <v>294</v>
      </c>
      <c r="L23" s="26">
        <f t="shared" si="0"/>
        <v>294</v>
      </c>
    </row>
    <row r="24" spans="1:12" ht="15.75" x14ac:dyDescent="0.25">
      <c r="A24" s="14"/>
      <c r="B24" s="20" t="s">
        <v>50</v>
      </c>
      <c r="C24" s="20" t="s">
        <v>51</v>
      </c>
      <c r="D24" s="20" t="s">
        <v>52</v>
      </c>
      <c r="E24" s="21">
        <v>42101</v>
      </c>
      <c r="F24" s="22"/>
      <c r="G24" s="23">
        <v>2</v>
      </c>
      <c r="H24" s="20" t="s">
        <v>19</v>
      </c>
      <c r="I24" s="23" t="s">
        <v>20</v>
      </c>
      <c r="J24" s="24"/>
      <c r="K24" s="25">
        <v>132</v>
      </c>
      <c r="L24" s="26">
        <f t="shared" si="0"/>
        <v>132</v>
      </c>
    </row>
    <row r="25" spans="1:12" ht="15.75" x14ac:dyDescent="0.25">
      <c r="A25" s="14"/>
      <c r="B25" s="20" t="s">
        <v>53</v>
      </c>
      <c r="C25" s="20" t="s">
        <v>54</v>
      </c>
      <c r="D25" s="20" t="s">
        <v>55</v>
      </c>
      <c r="E25" s="21">
        <v>42101</v>
      </c>
      <c r="F25" s="22"/>
      <c r="G25" s="23">
        <v>2</v>
      </c>
      <c r="H25" s="20" t="s">
        <v>19</v>
      </c>
      <c r="I25" s="23" t="s">
        <v>20</v>
      </c>
      <c r="J25" s="24"/>
      <c r="K25" s="25">
        <v>396</v>
      </c>
      <c r="L25" s="26">
        <f t="shared" si="0"/>
        <v>396</v>
      </c>
    </row>
    <row r="26" spans="1:12" ht="15.75" x14ac:dyDescent="0.25">
      <c r="A26" s="14"/>
      <c r="B26" s="20" t="s">
        <v>56</v>
      </c>
      <c r="C26" s="20" t="s">
        <v>57</v>
      </c>
      <c r="D26" s="20" t="s">
        <v>58</v>
      </c>
      <c r="E26" s="21">
        <v>42101</v>
      </c>
      <c r="F26" s="22"/>
      <c r="G26" s="23">
        <v>2</v>
      </c>
      <c r="H26" s="20" t="s">
        <v>19</v>
      </c>
      <c r="I26" s="23" t="s">
        <v>20</v>
      </c>
      <c r="J26" s="24"/>
      <c r="K26" s="25">
        <v>264</v>
      </c>
      <c r="L26" s="26">
        <f t="shared" si="0"/>
        <v>264</v>
      </c>
    </row>
    <row r="27" spans="1:12" ht="15.75" x14ac:dyDescent="0.25">
      <c r="A27" s="14"/>
      <c r="B27" s="20" t="s">
        <v>59</v>
      </c>
      <c r="C27" s="20" t="s">
        <v>60</v>
      </c>
      <c r="D27" s="20" t="s">
        <v>61</v>
      </c>
      <c r="E27" s="21">
        <v>42101</v>
      </c>
      <c r="F27" s="22"/>
      <c r="G27" s="23">
        <v>2</v>
      </c>
      <c r="H27" s="20" t="s">
        <v>19</v>
      </c>
      <c r="I27" s="23" t="s">
        <v>20</v>
      </c>
      <c r="J27" s="24"/>
      <c r="K27" s="25">
        <f>300+640</f>
        <v>940</v>
      </c>
      <c r="L27" s="26">
        <f t="shared" si="0"/>
        <v>940</v>
      </c>
    </row>
    <row r="28" spans="1:12" ht="15.75" x14ac:dyDescent="0.25">
      <c r="A28" s="14" t="s">
        <v>62</v>
      </c>
      <c r="B28" s="23"/>
      <c r="C28" s="23"/>
      <c r="D28" s="23"/>
      <c r="E28" s="16"/>
      <c r="F28" s="23"/>
      <c r="G28" s="23"/>
      <c r="H28" s="23"/>
      <c r="I28" s="23"/>
      <c r="J28" s="26"/>
      <c r="K28" s="27">
        <f>SUM(K10:K27)</f>
        <v>40260</v>
      </c>
      <c r="L28" s="27">
        <f t="shared" si="0"/>
        <v>40260</v>
      </c>
    </row>
    <row r="29" spans="1:12" ht="15.75" x14ac:dyDescent="0.25">
      <c r="A29" s="14" t="s">
        <v>63</v>
      </c>
      <c r="B29" s="23"/>
      <c r="C29" s="23"/>
      <c r="D29" s="23"/>
      <c r="E29" s="16" t="s">
        <v>15</v>
      </c>
      <c r="F29" s="28"/>
      <c r="G29" s="28"/>
      <c r="H29" s="29"/>
      <c r="I29" s="23"/>
      <c r="J29" s="30"/>
      <c r="K29" s="19">
        <v>660</v>
      </c>
      <c r="L29" s="19">
        <f t="shared" si="0"/>
        <v>660</v>
      </c>
    </row>
    <row r="30" spans="1:12" ht="15.75" x14ac:dyDescent="0.25">
      <c r="A30" s="14"/>
      <c r="B30" s="20" t="s">
        <v>64</v>
      </c>
      <c r="C30" s="20" t="s">
        <v>65</v>
      </c>
      <c r="D30" s="20" t="s">
        <v>66</v>
      </c>
      <c r="E30" s="21">
        <v>42107</v>
      </c>
      <c r="F30" s="23"/>
      <c r="G30" s="23">
        <v>2</v>
      </c>
      <c r="H30" s="20" t="s">
        <v>19</v>
      </c>
      <c r="I30" s="23" t="s">
        <v>20</v>
      </c>
      <c r="J30" s="26"/>
      <c r="K30" s="25">
        <v>264</v>
      </c>
      <c r="L30" s="24">
        <f>+J30+K30</f>
        <v>264</v>
      </c>
    </row>
    <row r="31" spans="1:12" ht="15.75" x14ac:dyDescent="0.25">
      <c r="A31" s="14" t="s">
        <v>62</v>
      </c>
      <c r="B31" s="23"/>
      <c r="C31" s="23"/>
      <c r="D31" s="23"/>
      <c r="E31" s="31"/>
      <c r="F31" s="14"/>
      <c r="G31" s="14"/>
      <c r="H31" s="32"/>
      <c r="I31" s="23"/>
      <c r="J31" s="27"/>
      <c r="K31" s="27">
        <f>SUM(K29:K30)</f>
        <v>924</v>
      </c>
      <c r="L31" s="27">
        <f t="shared" si="0"/>
        <v>924</v>
      </c>
    </row>
    <row r="32" spans="1:12" ht="15.75" x14ac:dyDescent="0.25">
      <c r="A32" s="14" t="s">
        <v>67</v>
      </c>
      <c r="B32" s="23"/>
      <c r="C32" s="23"/>
      <c r="D32" s="23"/>
      <c r="E32" s="16" t="s">
        <v>15</v>
      </c>
      <c r="F32" s="17"/>
      <c r="G32" s="17"/>
      <c r="H32" s="18"/>
      <c r="I32" s="23"/>
      <c r="J32" s="19"/>
      <c r="K32" s="19">
        <v>10680</v>
      </c>
      <c r="L32" s="19">
        <f t="shared" si="0"/>
        <v>10680</v>
      </c>
    </row>
    <row r="33" spans="1:12" ht="15.75" x14ac:dyDescent="0.25">
      <c r="A33" s="14"/>
      <c r="B33" s="20" t="s">
        <v>68</v>
      </c>
      <c r="C33" s="20" t="s">
        <v>69</v>
      </c>
      <c r="D33" s="20" t="s">
        <v>26</v>
      </c>
      <c r="E33" s="21">
        <v>42107</v>
      </c>
      <c r="F33" s="22"/>
      <c r="G33" s="23">
        <v>2</v>
      </c>
      <c r="H33" s="20" t="s">
        <v>19</v>
      </c>
      <c r="I33" s="23" t="s">
        <v>20</v>
      </c>
      <c r="J33" s="24"/>
      <c r="K33" s="25">
        <v>162</v>
      </c>
      <c r="L33" s="26">
        <f>+J33+K33</f>
        <v>162</v>
      </c>
    </row>
    <row r="34" spans="1:12" ht="15.75" x14ac:dyDescent="0.25">
      <c r="A34" s="14" t="s">
        <v>62</v>
      </c>
      <c r="B34" s="23"/>
      <c r="C34" s="23"/>
      <c r="D34" s="23"/>
      <c r="E34" s="33"/>
      <c r="F34" s="22"/>
      <c r="G34" s="22"/>
      <c r="H34" s="22"/>
      <c r="I34" s="23"/>
      <c r="J34" s="24"/>
      <c r="K34" s="27">
        <f>SUM(K32:K33)</f>
        <v>10842</v>
      </c>
      <c r="L34" s="27">
        <f t="shared" ref="L34:L53" si="1">+J34+K34</f>
        <v>10842</v>
      </c>
    </row>
    <row r="35" spans="1:12" ht="15.75" x14ac:dyDescent="0.25">
      <c r="A35" s="14" t="s">
        <v>70</v>
      </c>
      <c r="B35" s="23"/>
      <c r="C35" s="23"/>
      <c r="D35" s="23"/>
      <c r="E35" s="33" t="s">
        <v>15</v>
      </c>
      <c r="F35" s="23"/>
      <c r="G35" s="23"/>
      <c r="H35" s="34"/>
      <c r="I35" s="23"/>
      <c r="J35" s="26"/>
      <c r="K35" s="19">
        <v>17680</v>
      </c>
      <c r="L35" s="19">
        <f t="shared" si="1"/>
        <v>17680</v>
      </c>
    </row>
    <row r="36" spans="1:12" ht="15.75" x14ac:dyDescent="0.25">
      <c r="A36" s="14"/>
      <c r="B36" s="20" t="s">
        <v>71</v>
      </c>
      <c r="C36" s="20" t="s">
        <v>72</v>
      </c>
      <c r="D36" s="20" t="s">
        <v>73</v>
      </c>
      <c r="E36" s="21">
        <v>42100</v>
      </c>
      <c r="F36" s="23"/>
      <c r="G36" s="23">
        <v>2</v>
      </c>
      <c r="H36" s="20" t="s">
        <v>19</v>
      </c>
      <c r="I36" s="23" t="s">
        <v>20</v>
      </c>
      <c r="J36" s="26"/>
      <c r="K36" s="25">
        <v>264</v>
      </c>
      <c r="L36" s="26">
        <f>+J36+K36</f>
        <v>264</v>
      </c>
    </row>
    <row r="37" spans="1:12" ht="15.75" x14ac:dyDescent="0.25">
      <c r="A37" s="14"/>
      <c r="B37" s="20" t="s">
        <v>74</v>
      </c>
      <c r="C37" s="20" t="s">
        <v>75</v>
      </c>
      <c r="D37" s="20" t="s">
        <v>76</v>
      </c>
      <c r="E37" s="21">
        <v>42101</v>
      </c>
      <c r="F37" s="23"/>
      <c r="G37" s="23">
        <v>2</v>
      </c>
      <c r="H37" s="20" t="s">
        <v>19</v>
      </c>
      <c r="I37" s="23" t="s">
        <v>20</v>
      </c>
      <c r="J37" s="26"/>
      <c r="K37" s="25">
        <v>1600</v>
      </c>
      <c r="L37" s="26">
        <f t="shared" ref="L37" si="2">+J37+K37</f>
        <v>1600</v>
      </c>
    </row>
    <row r="38" spans="1:12" ht="15.75" x14ac:dyDescent="0.25">
      <c r="A38" s="14" t="s">
        <v>62</v>
      </c>
      <c r="B38" s="23"/>
      <c r="C38" s="23"/>
      <c r="D38" s="23"/>
      <c r="E38" s="31"/>
      <c r="F38" s="14"/>
      <c r="G38" s="14"/>
      <c r="H38" s="14"/>
      <c r="I38" s="23"/>
      <c r="J38" s="27"/>
      <c r="K38" s="27">
        <f>SUM(K35:K37)</f>
        <v>19544</v>
      </c>
      <c r="L38" s="27">
        <f t="shared" si="1"/>
        <v>19544</v>
      </c>
    </row>
    <row r="39" spans="1:12" ht="15.75" x14ac:dyDescent="0.25">
      <c r="A39" s="14" t="s">
        <v>77</v>
      </c>
      <c r="B39" s="23"/>
      <c r="C39" s="23"/>
      <c r="D39" s="23"/>
      <c r="E39" s="16" t="s">
        <v>15</v>
      </c>
      <c r="F39" s="17"/>
      <c r="G39" s="17"/>
      <c r="H39" s="18"/>
      <c r="I39" s="23"/>
      <c r="J39" s="19"/>
      <c r="K39" s="19">
        <v>2798</v>
      </c>
      <c r="L39" s="19">
        <f t="shared" si="1"/>
        <v>2798</v>
      </c>
    </row>
    <row r="40" spans="1:12" ht="15.75" x14ac:dyDescent="0.25">
      <c r="A40" s="14"/>
      <c r="B40" s="20"/>
      <c r="C40" s="20"/>
      <c r="D40" s="20"/>
      <c r="E40" s="21"/>
      <c r="F40" s="22"/>
      <c r="G40" s="23"/>
      <c r="H40" s="20"/>
      <c r="I40" s="23"/>
      <c r="J40" s="24"/>
      <c r="K40" s="25"/>
      <c r="L40" s="24"/>
    </row>
    <row r="41" spans="1:12" ht="15.75" x14ac:dyDescent="0.25">
      <c r="A41" s="14" t="s">
        <v>62</v>
      </c>
      <c r="B41" s="23"/>
      <c r="C41" s="23"/>
      <c r="D41" s="23"/>
      <c r="E41" s="31"/>
      <c r="F41" s="14"/>
      <c r="G41" s="22"/>
      <c r="H41" s="14"/>
      <c r="I41" s="23"/>
      <c r="J41" s="27"/>
      <c r="K41" s="27">
        <f>SUM(K39:K40)</f>
        <v>2798</v>
      </c>
      <c r="L41" s="27">
        <f t="shared" si="1"/>
        <v>2798</v>
      </c>
    </row>
    <row r="42" spans="1:12" ht="15.75" x14ac:dyDescent="0.25">
      <c r="A42" s="14" t="s">
        <v>78</v>
      </c>
      <c r="B42" s="23"/>
      <c r="C42" s="23"/>
      <c r="D42" s="23"/>
      <c r="E42" s="16" t="s">
        <v>15</v>
      </c>
      <c r="F42" s="17"/>
      <c r="G42" s="22"/>
      <c r="H42" s="18"/>
      <c r="I42" s="23"/>
      <c r="J42" s="19"/>
      <c r="K42" s="19">
        <v>7126</v>
      </c>
      <c r="L42" s="19">
        <f t="shared" si="1"/>
        <v>7126</v>
      </c>
    </row>
    <row r="43" spans="1:12" ht="15.75" x14ac:dyDescent="0.25">
      <c r="A43" s="14"/>
      <c r="B43" s="20" t="s">
        <v>79</v>
      </c>
      <c r="C43" s="20" t="s">
        <v>43</v>
      </c>
      <c r="D43" s="20" t="s">
        <v>80</v>
      </c>
      <c r="E43" s="21">
        <v>42101</v>
      </c>
      <c r="F43" s="22"/>
      <c r="G43" s="23">
        <v>2</v>
      </c>
      <c r="H43" s="20" t="s">
        <v>81</v>
      </c>
      <c r="I43" s="23" t="s">
        <v>20</v>
      </c>
      <c r="J43" s="19"/>
      <c r="K43" s="25">
        <f>20+264</f>
        <v>284</v>
      </c>
      <c r="L43" s="26">
        <f t="shared" si="1"/>
        <v>284</v>
      </c>
    </row>
    <row r="44" spans="1:12" ht="15.75" x14ac:dyDescent="0.25">
      <c r="A44" s="14"/>
      <c r="B44" s="20" t="s">
        <v>82</v>
      </c>
      <c r="C44" s="20" t="s">
        <v>83</v>
      </c>
      <c r="D44" s="20" t="s">
        <v>84</v>
      </c>
      <c r="E44" s="21">
        <v>42101</v>
      </c>
      <c r="F44" s="22"/>
      <c r="G44" s="23">
        <v>2</v>
      </c>
      <c r="H44" s="20" t="s">
        <v>81</v>
      </c>
      <c r="I44" s="23" t="s">
        <v>20</v>
      </c>
      <c r="J44" s="19"/>
      <c r="K44" s="25">
        <f>20+264</f>
        <v>284</v>
      </c>
      <c r="L44" s="26">
        <f t="shared" si="1"/>
        <v>284</v>
      </c>
    </row>
    <row r="45" spans="1:12" ht="15.75" x14ac:dyDescent="0.25">
      <c r="A45" s="14"/>
      <c r="B45" s="20" t="s">
        <v>85</v>
      </c>
      <c r="C45" s="20" t="s">
        <v>86</v>
      </c>
      <c r="D45" s="20" t="s">
        <v>87</v>
      </c>
      <c r="E45" s="21">
        <v>42101</v>
      </c>
      <c r="F45" s="22"/>
      <c r="G45" s="23">
        <v>2</v>
      </c>
      <c r="H45" s="20" t="s">
        <v>81</v>
      </c>
      <c r="I45" s="23" t="s">
        <v>20</v>
      </c>
      <c r="J45" s="19"/>
      <c r="K45" s="25">
        <f>50+396</f>
        <v>446</v>
      </c>
      <c r="L45" s="26">
        <f t="shared" si="1"/>
        <v>446</v>
      </c>
    </row>
    <row r="46" spans="1:12" ht="15.75" x14ac:dyDescent="0.25">
      <c r="A46" s="14"/>
      <c r="B46" s="20" t="s">
        <v>88</v>
      </c>
      <c r="C46" s="20" t="s">
        <v>89</v>
      </c>
      <c r="D46" s="20" t="s">
        <v>90</v>
      </c>
      <c r="E46" s="21">
        <v>42101</v>
      </c>
      <c r="F46" s="22"/>
      <c r="G46" s="23">
        <v>2</v>
      </c>
      <c r="H46" s="20" t="s">
        <v>81</v>
      </c>
      <c r="I46" s="23" t="s">
        <v>20</v>
      </c>
      <c r="J46" s="19"/>
      <c r="K46" s="25">
        <f>50+396</f>
        <v>446</v>
      </c>
      <c r="L46" s="26">
        <f t="shared" si="1"/>
        <v>446</v>
      </c>
    </row>
    <row r="47" spans="1:12" ht="15.75" x14ac:dyDescent="0.25">
      <c r="A47" s="14"/>
      <c r="B47" s="20" t="s">
        <v>85</v>
      </c>
      <c r="C47" s="20" t="s">
        <v>86</v>
      </c>
      <c r="D47" s="20" t="s">
        <v>87</v>
      </c>
      <c r="E47" s="21">
        <v>42101</v>
      </c>
      <c r="F47" s="22"/>
      <c r="G47" s="23">
        <v>2</v>
      </c>
      <c r="H47" s="20" t="s">
        <v>81</v>
      </c>
      <c r="I47" s="23" t="s">
        <v>20</v>
      </c>
      <c r="J47" s="19"/>
      <c r="K47" s="25">
        <f>140+396</f>
        <v>536</v>
      </c>
      <c r="L47" s="26">
        <f t="shared" si="1"/>
        <v>536</v>
      </c>
    </row>
    <row r="48" spans="1:12" ht="15.75" x14ac:dyDescent="0.25">
      <c r="A48" s="14"/>
      <c r="B48" s="20" t="s">
        <v>88</v>
      </c>
      <c r="C48" s="20" t="s">
        <v>89</v>
      </c>
      <c r="D48" s="20" t="s">
        <v>90</v>
      </c>
      <c r="E48" s="21">
        <v>42101</v>
      </c>
      <c r="F48" s="22"/>
      <c r="G48" s="23">
        <v>2</v>
      </c>
      <c r="H48" s="20" t="s">
        <v>81</v>
      </c>
      <c r="I48" s="23" t="s">
        <v>20</v>
      </c>
      <c r="J48" s="19"/>
      <c r="K48" s="25">
        <f>140+396</f>
        <v>536</v>
      </c>
      <c r="L48" s="26">
        <f t="shared" si="1"/>
        <v>536</v>
      </c>
    </row>
    <row r="49" spans="1:12" ht="15.75" x14ac:dyDescent="0.25">
      <c r="A49" s="14"/>
      <c r="B49" s="20" t="s">
        <v>85</v>
      </c>
      <c r="C49" s="20" t="s">
        <v>86</v>
      </c>
      <c r="D49" s="20" t="s">
        <v>87</v>
      </c>
      <c r="E49" s="21">
        <v>42107</v>
      </c>
      <c r="F49" s="22"/>
      <c r="G49" s="23">
        <v>2</v>
      </c>
      <c r="H49" s="20" t="s">
        <v>81</v>
      </c>
      <c r="I49" s="23" t="s">
        <v>20</v>
      </c>
      <c r="J49" s="19"/>
      <c r="K49" s="25">
        <f>50+396</f>
        <v>446</v>
      </c>
      <c r="L49" s="26">
        <f t="shared" si="1"/>
        <v>446</v>
      </c>
    </row>
    <row r="50" spans="1:12" ht="15.75" x14ac:dyDescent="0.25">
      <c r="A50" s="14"/>
      <c r="B50" s="20" t="s">
        <v>88</v>
      </c>
      <c r="C50" s="20" t="s">
        <v>89</v>
      </c>
      <c r="D50" s="20" t="s">
        <v>90</v>
      </c>
      <c r="E50" s="21">
        <v>42107</v>
      </c>
      <c r="F50" s="22"/>
      <c r="G50" s="23">
        <v>2</v>
      </c>
      <c r="H50" s="20" t="s">
        <v>81</v>
      </c>
      <c r="I50" s="23" t="s">
        <v>20</v>
      </c>
      <c r="J50" s="19"/>
      <c r="K50" s="25">
        <f>50+396</f>
        <v>446</v>
      </c>
      <c r="L50" s="26">
        <f t="shared" si="1"/>
        <v>446</v>
      </c>
    </row>
    <row r="51" spans="1:12" ht="15.75" x14ac:dyDescent="0.25">
      <c r="A51" s="14"/>
      <c r="B51" s="20" t="s">
        <v>91</v>
      </c>
      <c r="C51" s="20" t="s">
        <v>92</v>
      </c>
      <c r="D51" s="20" t="s">
        <v>93</v>
      </c>
      <c r="E51" s="21">
        <v>42107</v>
      </c>
      <c r="F51" s="22"/>
      <c r="G51" s="23">
        <v>2</v>
      </c>
      <c r="H51" s="20" t="s">
        <v>81</v>
      </c>
      <c r="I51" s="23" t="s">
        <v>20</v>
      </c>
      <c r="J51" s="19"/>
      <c r="K51" s="25">
        <f>120+396</f>
        <v>516</v>
      </c>
      <c r="L51" s="26">
        <f t="shared" si="1"/>
        <v>516</v>
      </c>
    </row>
    <row r="52" spans="1:12" ht="15.75" x14ac:dyDescent="0.25">
      <c r="A52" s="14"/>
      <c r="B52" s="20" t="s">
        <v>94</v>
      </c>
      <c r="C52" s="20" t="s">
        <v>86</v>
      </c>
      <c r="D52" s="20" t="s">
        <v>95</v>
      </c>
      <c r="E52" s="21">
        <v>42107</v>
      </c>
      <c r="F52" s="22"/>
      <c r="G52" s="23">
        <v>2</v>
      </c>
      <c r="H52" s="20" t="s">
        <v>81</v>
      </c>
      <c r="I52" s="23" t="s">
        <v>20</v>
      </c>
      <c r="J52" s="19"/>
      <c r="K52" s="25">
        <f>120+396</f>
        <v>516</v>
      </c>
      <c r="L52" s="26">
        <f t="shared" si="1"/>
        <v>516</v>
      </c>
    </row>
    <row r="53" spans="1:12" ht="15.75" x14ac:dyDescent="0.25">
      <c r="A53" s="14" t="s">
        <v>62</v>
      </c>
      <c r="B53" s="23"/>
      <c r="C53" s="23"/>
      <c r="D53" s="23"/>
      <c r="E53" s="31"/>
      <c r="F53" s="14"/>
      <c r="G53" s="14"/>
      <c r="H53" s="32"/>
      <c r="I53" s="14"/>
      <c r="J53" s="27"/>
      <c r="K53" s="27">
        <f>SUM(K42:K52)</f>
        <v>11582</v>
      </c>
      <c r="L53" s="27">
        <f t="shared" si="1"/>
        <v>11582</v>
      </c>
    </row>
    <row r="54" spans="1:12" ht="15.75" x14ac:dyDescent="0.25">
      <c r="A54" s="14" t="s">
        <v>96</v>
      </c>
      <c r="B54" s="23"/>
      <c r="C54" s="23"/>
      <c r="D54" s="23"/>
      <c r="E54" s="16" t="s">
        <v>15</v>
      </c>
      <c r="F54" s="14"/>
      <c r="G54" s="14"/>
      <c r="H54" s="32"/>
      <c r="I54" s="14"/>
      <c r="J54" s="27"/>
      <c r="K54" s="27">
        <v>1848</v>
      </c>
      <c r="L54" s="27">
        <f>+J54+K54</f>
        <v>1848</v>
      </c>
    </row>
    <row r="55" spans="1:12" ht="15.75" x14ac:dyDescent="0.25">
      <c r="A55" s="14"/>
      <c r="B55" s="20"/>
      <c r="C55" s="20"/>
      <c r="D55" s="20"/>
      <c r="E55" s="21"/>
      <c r="F55" s="22"/>
      <c r="G55" s="23"/>
      <c r="H55" s="20"/>
      <c r="I55" s="23"/>
      <c r="J55" s="24"/>
      <c r="K55" s="25"/>
      <c r="L55" s="26">
        <f>+J55+K55</f>
        <v>0</v>
      </c>
    </row>
    <row r="56" spans="1:12" ht="15.75" x14ac:dyDescent="0.25">
      <c r="A56" s="14" t="s">
        <v>62</v>
      </c>
      <c r="B56" s="23"/>
      <c r="C56" s="23"/>
      <c r="D56" s="23"/>
      <c r="E56" s="31"/>
      <c r="F56" s="14"/>
      <c r="G56" s="14"/>
      <c r="H56" s="32"/>
      <c r="I56" s="14"/>
      <c r="J56" s="27"/>
      <c r="K56" s="27">
        <f>SUM(K54:K55)</f>
        <v>1848</v>
      </c>
      <c r="L56" s="27">
        <f>SUM(L54:L55)</f>
        <v>1848</v>
      </c>
    </row>
    <row r="57" spans="1:12" ht="15.75" x14ac:dyDescent="0.25">
      <c r="A57" s="14" t="s">
        <v>97</v>
      </c>
      <c r="B57" s="23"/>
      <c r="C57" s="23"/>
      <c r="D57" s="23"/>
      <c r="E57" s="16" t="s">
        <v>15</v>
      </c>
      <c r="F57" s="14"/>
      <c r="G57" s="14"/>
      <c r="H57" s="32"/>
      <c r="I57" s="14"/>
      <c r="J57" s="27"/>
      <c r="K57" s="27">
        <v>1924</v>
      </c>
      <c r="L57" s="27">
        <f>+J57+K57</f>
        <v>1924</v>
      </c>
    </row>
    <row r="58" spans="1:12" ht="15.75" x14ac:dyDescent="0.25">
      <c r="A58" s="14"/>
      <c r="B58" s="20"/>
      <c r="C58" s="20"/>
      <c r="D58" s="20"/>
      <c r="E58" s="21"/>
      <c r="F58" s="22"/>
      <c r="G58" s="23"/>
      <c r="H58" s="35"/>
      <c r="I58" s="23"/>
      <c r="J58" s="24"/>
      <c r="K58" s="26"/>
      <c r="L58" s="26">
        <f>+J58+K58</f>
        <v>0</v>
      </c>
    </row>
    <row r="59" spans="1:12" x14ac:dyDescent="0.25">
      <c r="A59" s="22"/>
      <c r="B59" s="20"/>
      <c r="C59" s="20"/>
      <c r="D59" s="20"/>
      <c r="E59" s="21"/>
      <c r="F59" s="22"/>
      <c r="G59" s="23"/>
      <c r="H59" s="35"/>
      <c r="I59" s="23"/>
      <c r="J59" s="24"/>
      <c r="K59" s="26"/>
      <c r="L59" s="24">
        <f>+J59+K59</f>
        <v>0</v>
      </c>
    </row>
    <row r="60" spans="1:12" ht="15.75" x14ac:dyDescent="0.25">
      <c r="A60" s="14" t="s">
        <v>62</v>
      </c>
      <c r="B60" s="23"/>
      <c r="C60" s="23"/>
      <c r="D60" s="23"/>
      <c r="E60" s="36"/>
      <c r="F60" s="14"/>
      <c r="G60" s="14"/>
      <c r="H60" s="32"/>
      <c r="I60" s="14"/>
      <c r="J60" s="27"/>
      <c r="K60" s="27">
        <f>SUM(K57:K59)</f>
        <v>1924</v>
      </c>
      <c r="L60" s="27">
        <f>SUM(L57:L59)</f>
        <v>1924</v>
      </c>
    </row>
    <row r="61" spans="1:12" ht="18.75" x14ac:dyDescent="0.3">
      <c r="A61" s="37" t="s">
        <v>98</v>
      </c>
      <c r="B61" s="23"/>
      <c r="C61" s="23"/>
      <c r="D61" s="23"/>
      <c r="E61" s="38"/>
      <c r="F61" s="37"/>
      <c r="G61" s="37"/>
      <c r="H61" s="39"/>
      <c r="I61" s="37"/>
      <c r="J61" s="40"/>
      <c r="K61" s="40">
        <f>+K60+K56+K53+K38+K34+K28</f>
        <v>86000</v>
      </c>
      <c r="L61" s="40">
        <f>+L60+L56+L53+L38+L34+L28</f>
        <v>86000</v>
      </c>
    </row>
    <row r="64" spans="1:12" x14ac:dyDescent="0.25">
      <c r="E64" s="3"/>
    </row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pans="5:5" s="3" customFormat="1" x14ac:dyDescent="0.25"/>
    <row r="82" spans="5:5" s="3" customFormat="1" x14ac:dyDescent="0.25"/>
    <row r="83" spans="5:5" s="3" customFormat="1" x14ac:dyDescent="0.25"/>
    <row r="84" spans="5:5" s="3" customFormat="1" x14ac:dyDescent="0.25"/>
    <row r="85" spans="5:5" s="3" customFormat="1" x14ac:dyDescent="0.25"/>
    <row r="86" spans="5:5" s="3" customFormat="1" x14ac:dyDescent="0.25"/>
    <row r="87" spans="5:5" s="3" customFormat="1" x14ac:dyDescent="0.25"/>
    <row r="88" spans="5:5" s="3" customFormat="1" x14ac:dyDescent="0.25">
      <c r="E88" s="42"/>
    </row>
    <row r="89" spans="5:5" s="3" customFormat="1" x14ac:dyDescent="0.25">
      <c r="E89" s="42"/>
    </row>
    <row r="90" spans="5:5" s="3" customFormat="1" x14ac:dyDescent="0.25">
      <c r="E90" s="42"/>
    </row>
    <row r="91" spans="5:5" s="3" customFormat="1" x14ac:dyDescent="0.25">
      <c r="E91" s="42"/>
    </row>
    <row r="92" spans="5:5" s="3" customFormat="1" x14ac:dyDescent="0.25">
      <c r="E92" s="42"/>
    </row>
  </sheetData>
  <pageMargins left="0.59055118110236227" right="0.59055118110236227" top="0.59055118110236227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ABRIL-2015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</dc:creator>
  <cp:lastModifiedBy>Jesus</cp:lastModifiedBy>
  <dcterms:created xsi:type="dcterms:W3CDTF">2015-07-29T15:17:00Z</dcterms:created>
  <dcterms:modified xsi:type="dcterms:W3CDTF">2015-07-29T15:18:39Z</dcterms:modified>
</cp:coreProperties>
</file>