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20490" windowHeight="9105" tabRatio="723" firstSheet="14" activeTab="17"/>
  </bookViews>
  <sheets>
    <sheet name="F1 GENERALIDADES" sheetId="89" r:id="rId1"/>
    <sheet name="F2 UBICACIÓN GEOGRÁFICA " sheetId="90" r:id="rId2"/>
    <sheet name="F3 MARCO ESTRATÉGICO " sheetId="91" r:id="rId3"/>
    <sheet name="F4 POBLACIÓN " sheetId="148" r:id="rId4"/>
    <sheet name="F4A POBLACIÓN " sheetId="151" r:id="rId5"/>
    <sheet name="F5 IND. SOCIALES " sheetId="94" r:id="rId6"/>
    <sheet name="F6 SECTORIZACION" sheetId="147" r:id="rId7"/>
    <sheet name="F7 IND. SOCIOECO. CULTURALES" sheetId="143" r:id="rId8"/>
    <sheet name="F8 MORBIMORTALIDAD " sheetId="96" r:id="rId9"/>
    <sheet name="F9 SERVICIOS PRESTADOS " sheetId="97" r:id="rId10"/>
    <sheet name="F10 REFERENCIA " sheetId="99" r:id="rId11"/>
    <sheet name="F11 CARTERA DE SERVICIOS " sheetId="100" r:id="rId12"/>
    <sheet name="F12A RRHH" sheetId="102" r:id="rId13"/>
    <sheet name="F12B RRHH" sheetId="114" r:id="rId14"/>
    <sheet name="F13 PROBLEMAS PRIORIZADOS" sheetId="41" r:id="rId15"/>
    <sheet name="F14 HORAS DESPLAZAMIENTO" sheetId="113" r:id="rId16"/>
    <sheet name="F15 PROG. ACTIVIDADES" sheetId="152" r:id="rId17"/>
    <sheet name="F16 HORAS PROFESIONAL" sheetId="153" r:id="rId18"/>
    <sheet name="F17 BALANCE RRHH" sheetId="154" r:id="rId19"/>
    <sheet name="F18 DIRECTORIO" sheetId="149" r:id="rId20"/>
    <sheet name="F19 PROGRAM ING Y GASTOS" sheetId="119" r:id="rId21"/>
    <sheet name="ANEXO 2 QUINTILES DE POBREZA" sheetId="117" r:id="rId22"/>
    <sheet name="INDICADORES" sheetId="146" r:id="rId23"/>
  </sheets>
  <externalReferences>
    <externalReference r:id="rId24"/>
    <externalReference r:id="rId25"/>
    <externalReference r:id="rId26"/>
  </externalReferences>
  <definedNames>
    <definedName name="_xlnm._FilterDatabase" localSheetId="21" hidden="1">'ANEXO 2 QUINTILES DE POBREZA'!$A$2:$M$176</definedName>
    <definedName name="_xlnm._FilterDatabase" localSheetId="16" hidden="1">'F15 PROG. ACTIVIDADES'!$A$4:$AA$428</definedName>
    <definedName name="_xlnm._FilterDatabase" localSheetId="17" hidden="1">'F16 HORAS PROFESIONAL'!$A$4:$X$432</definedName>
    <definedName name="ALL" localSheetId="1">'[1]F9 EjecMetasDx'!#REF!</definedName>
    <definedName name="ALL">'[1]F9 EjecMetasDx'!#REF!</definedName>
    <definedName name="ALL_MESES" localSheetId="1">'[2]F9 EjecMetasDx'!#REF!</definedName>
    <definedName name="ALL_MESES" localSheetId="5">'[2]F9 EjecMetasDx'!#REF!</definedName>
    <definedName name="ALL_MESES" localSheetId="8">'[2]F9 EjecMetasDx'!#REF!</definedName>
    <definedName name="ALL_MESES">'[2]F9 EjecMetasDx'!#REF!</definedName>
    <definedName name="_xlnm.Print_Area" localSheetId="0">'F1 GENERALIDADES'!$B$1:$K$43</definedName>
    <definedName name="_xlnm.Print_Area" localSheetId="10">'F10 REFERENCIA '!$A$1:$E$92</definedName>
    <definedName name="_xlnm.Print_Area" localSheetId="14">'F13 PROBLEMAS PRIORIZADOS'!#REF!</definedName>
    <definedName name="_xlnm.Print_Area" localSheetId="15">'F14 HORAS DESPLAZAMIENTO'!$A$1:$T$35</definedName>
    <definedName name="_xlnm.Print_Area" localSheetId="17">'F16 HORAS PROFESIONAL'!$A$1:$W$432</definedName>
    <definedName name="_xlnm.Print_Area" localSheetId="1">'F2 UBICACIÓN GEOGRÁFICA '!$A$86:$K$128</definedName>
    <definedName name="_xlnm.Print_Area" localSheetId="2">'F3 MARCO ESTRATÉGICO '!$A$1:$B$74</definedName>
    <definedName name="_xlnm.Print_Area" localSheetId="8">'F8 MORBIMORTALIDAD '!$A$1:$H$184</definedName>
    <definedName name="_xlnm.Print_Area" localSheetId="9">'F9 SERVICIOS PRESTADOS '!$A$2:$E$41</definedName>
    <definedName name="_xlnm.Print_Area" localSheetId="22">INDICADORES!$A$1:$B$21</definedName>
    <definedName name="eeddssa" localSheetId="1">'[2]F9 EjecMetasDx'!#REF!</definedName>
    <definedName name="eeddssa">'[2]F9 EjecMetasDx'!#REF!</definedName>
    <definedName name="K" localSheetId="1">'[2]F9 EjecMetasDx'!#REF!</definedName>
    <definedName name="K" localSheetId="8">'[2]F9 EjecMetasDx'!#REF!</definedName>
    <definedName name="K">'[2]F9 EjecMetasDx'!#REF!</definedName>
    <definedName name="kk" localSheetId="1">'[1]F9 EjecMetasDx'!#REF!</definedName>
    <definedName name="kk">'[1]F9 EjecMetasDx'!#REF!</definedName>
    <definedName name="S" localSheetId="1">'[2]F9 EjecMetasDx'!#REF!</definedName>
    <definedName name="S">'[2]F9 EjecMetasDx'!#REF!</definedName>
    <definedName name="_xlnm.Print_Titles" localSheetId="16">'F15 PROG. ACTIVIDADES'!$1:$3</definedName>
    <definedName name="_xlnm.Print_Titles" localSheetId="17">'F16 HORAS PROFESIONAL'!$1:$3</definedName>
    <definedName name="_xlnm.Print_Titles" localSheetId="6">'F6 SECTORIZACION'!$2:$5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X375" i="153" l="1"/>
  <c r="X376" i="153"/>
  <c r="X377" i="153"/>
  <c r="H375" i="153"/>
  <c r="I375" i="153"/>
  <c r="J375" i="153"/>
  <c r="K375" i="153"/>
  <c r="H376" i="153"/>
  <c r="I376" i="153"/>
  <c r="J376" i="153"/>
  <c r="K376" i="153"/>
  <c r="H377" i="153"/>
  <c r="I377" i="153"/>
  <c r="J377" i="153"/>
  <c r="K377" i="153"/>
  <c r="I218" i="153" l="1"/>
  <c r="K218" i="153"/>
  <c r="I217" i="153"/>
  <c r="K217" i="153"/>
  <c r="I198" i="153"/>
  <c r="K198" i="153"/>
  <c r="I199" i="153"/>
  <c r="K199" i="153"/>
  <c r="I200" i="153"/>
  <c r="K200" i="153"/>
  <c r="I201" i="153"/>
  <c r="K201" i="153"/>
  <c r="I202" i="153"/>
  <c r="K202" i="153"/>
  <c r="H203" i="153"/>
  <c r="I203" i="153"/>
  <c r="K203" i="153"/>
  <c r="I204" i="153"/>
  <c r="K204" i="153"/>
  <c r="I205" i="153"/>
  <c r="K205" i="153"/>
  <c r="H206" i="153"/>
  <c r="I206" i="153"/>
  <c r="K206" i="153"/>
  <c r="I207" i="153"/>
  <c r="K207" i="153"/>
  <c r="H208" i="153"/>
  <c r="I208" i="153"/>
  <c r="K208" i="153"/>
  <c r="H209" i="153"/>
  <c r="I209" i="153"/>
  <c r="K209" i="153"/>
  <c r="I210" i="153"/>
  <c r="K210" i="153"/>
  <c r="H211" i="153"/>
  <c r="I211" i="153"/>
  <c r="K211" i="153"/>
  <c r="I212" i="153"/>
  <c r="K212" i="153"/>
  <c r="H213" i="153"/>
  <c r="I213" i="153"/>
  <c r="K213" i="153"/>
  <c r="H214" i="153"/>
  <c r="I214" i="153"/>
  <c r="K214" i="153"/>
  <c r="H215" i="153"/>
  <c r="I215" i="153"/>
  <c r="K215" i="153"/>
  <c r="H216" i="153"/>
  <c r="I216" i="153"/>
  <c r="K216" i="153"/>
  <c r="J213" i="153" l="1"/>
  <c r="X213" i="153" s="1"/>
  <c r="J209" i="153"/>
  <c r="J214" i="153"/>
  <c r="X214" i="153" s="1"/>
  <c r="J206" i="153"/>
  <c r="J215" i="153"/>
  <c r="X215" i="153" s="1"/>
  <c r="J211" i="153"/>
  <c r="X211" i="153" s="1"/>
  <c r="J216" i="153"/>
  <c r="X216" i="153" s="1"/>
  <c r="J208" i="153"/>
  <c r="J203" i="153"/>
  <c r="K421" i="153"/>
  <c r="I421" i="153"/>
  <c r="H386" i="153"/>
  <c r="I386" i="153"/>
  <c r="K386" i="153"/>
  <c r="H374" i="153"/>
  <c r="I374" i="153"/>
  <c r="K374" i="153"/>
  <c r="J386" i="153" l="1"/>
  <c r="X386" i="153" s="1"/>
  <c r="J374" i="153"/>
  <c r="X374" i="153" s="1"/>
  <c r="I6" i="153" l="1"/>
  <c r="K6" i="153"/>
  <c r="I7" i="153"/>
  <c r="K7" i="153"/>
  <c r="I8" i="153"/>
  <c r="K8" i="153"/>
  <c r="I9" i="153"/>
  <c r="K9" i="153"/>
  <c r="I10" i="153"/>
  <c r="K10" i="153"/>
  <c r="I11" i="153"/>
  <c r="K11" i="153"/>
  <c r="I12" i="153"/>
  <c r="K12" i="153"/>
  <c r="I13" i="153"/>
  <c r="K13" i="153"/>
  <c r="Z9" i="152"/>
  <c r="AA9" i="152" s="1"/>
  <c r="H9" i="153" s="1"/>
  <c r="Z10" i="152"/>
  <c r="AA10" i="152" s="1"/>
  <c r="H10" i="153" s="1"/>
  <c r="Z11" i="152"/>
  <c r="AA11" i="152" s="1"/>
  <c r="H11" i="153" s="1"/>
  <c r="J9" i="153" l="1"/>
  <c r="J11" i="153"/>
  <c r="J10" i="153"/>
  <c r="I14" i="153"/>
  <c r="K14" i="153"/>
  <c r="I15" i="153"/>
  <c r="K15" i="153"/>
  <c r="I16" i="153"/>
  <c r="K16" i="153"/>
  <c r="I17" i="153"/>
  <c r="K17" i="153"/>
  <c r="I18" i="153"/>
  <c r="K18" i="153"/>
  <c r="I19" i="153"/>
  <c r="K19" i="153"/>
  <c r="I20" i="153"/>
  <c r="K20" i="153"/>
  <c r="I21" i="153"/>
  <c r="K21" i="153"/>
  <c r="I22" i="153"/>
  <c r="K22" i="153"/>
  <c r="I23" i="153"/>
  <c r="K23" i="153"/>
  <c r="I24" i="153"/>
  <c r="K24" i="153"/>
  <c r="I25" i="153"/>
  <c r="K25" i="153"/>
  <c r="I26" i="153"/>
  <c r="K26" i="153"/>
  <c r="I27" i="153"/>
  <c r="K27" i="153"/>
  <c r="I28" i="153"/>
  <c r="K28" i="153"/>
  <c r="I29" i="153"/>
  <c r="K29" i="153"/>
  <c r="I30" i="153"/>
  <c r="K30" i="153"/>
  <c r="I31" i="153"/>
  <c r="K31" i="153"/>
  <c r="I32" i="153"/>
  <c r="K32" i="153"/>
  <c r="I33" i="153"/>
  <c r="K33" i="153"/>
  <c r="I34" i="153"/>
  <c r="K34" i="153"/>
  <c r="I35" i="153"/>
  <c r="K35" i="153"/>
  <c r="I36" i="153"/>
  <c r="K36" i="153"/>
  <c r="I37" i="153"/>
  <c r="K37" i="153"/>
  <c r="I38" i="153"/>
  <c r="K38" i="153"/>
  <c r="I39" i="153"/>
  <c r="K39" i="153"/>
  <c r="I40" i="153"/>
  <c r="K40" i="153"/>
  <c r="I41" i="153"/>
  <c r="K41" i="153"/>
  <c r="I42" i="153"/>
  <c r="K42" i="153"/>
  <c r="I43" i="153"/>
  <c r="K43" i="153"/>
  <c r="I44" i="153"/>
  <c r="K44" i="153"/>
  <c r="I45" i="153"/>
  <c r="K45" i="153"/>
  <c r="I46" i="153"/>
  <c r="K46" i="153"/>
  <c r="I47" i="153"/>
  <c r="K47" i="153"/>
  <c r="I48" i="153"/>
  <c r="K48" i="153"/>
  <c r="I49" i="153"/>
  <c r="K49" i="153"/>
  <c r="I50" i="153"/>
  <c r="K50" i="153"/>
  <c r="I51" i="153"/>
  <c r="K51" i="153"/>
  <c r="I52" i="153"/>
  <c r="K52" i="153"/>
  <c r="I53" i="153"/>
  <c r="K53" i="153"/>
  <c r="I54" i="153"/>
  <c r="K54" i="153"/>
  <c r="I55" i="153"/>
  <c r="K55" i="153"/>
  <c r="I56" i="153"/>
  <c r="K56" i="153"/>
  <c r="I57" i="153"/>
  <c r="K57" i="153"/>
  <c r="I58" i="153"/>
  <c r="K58" i="153"/>
  <c r="I59" i="153"/>
  <c r="K59" i="153"/>
  <c r="I60" i="153"/>
  <c r="K60" i="153"/>
  <c r="I61" i="153"/>
  <c r="K61" i="153"/>
  <c r="I62" i="153"/>
  <c r="K62" i="153"/>
  <c r="I63" i="153"/>
  <c r="K63" i="153"/>
  <c r="I64" i="153"/>
  <c r="K64" i="153"/>
  <c r="I65" i="153"/>
  <c r="K65" i="153"/>
  <c r="I66" i="153"/>
  <c r="K66" i="153"/>
  <c r="I67" i="153"/>
  <c r="K67" i="153"/>
  <c r="I68" i="153"/>
  <c r="K68" i="153"/>
  <c r="I69" i="153"/>
  <c r="K69" i="153"/>
  <c r="I70" i="153"/>
  <c r="K70" i="153"/>
  <c r="I71" i="153"/>
  <c r="K71" i="153"/>
  <c r="I72" i="153"/>
  <c r="K72" i="153"/>
  <c r="I73" i="153"/>
  <c r="K73" i="153"/>
  <c r="I74" i="153"/>
  <c r="K74" i="153"/>
  <c r="I75" i="153"/>
  <c r="K75" i="153"/>
  <c r="I76" i="153"/>
  <c r="K76" i="153"/>
  <c r="I77" i="153"/>
  <c r="K77" i="153"/>
  <c r="I78" i="153"/>
  <c r="K78" i="153"/>
  <c r="I79" i="153"/>
  <c r="K79" i="153"/>
  <c r="I80" i="153"/>
  <c r="K80" i="153"/>
  <c r="I81" i="153"/>
  <c r="K81" i="153"/>
  <c r="I82" i="153"/>
  <c r="K82" i="153"/>
  <c r="I83" i="153"/>
  <c r="K83" i="153"/>
  <c r="I84" i="153"/>
  <c r="K84" i="153"/>
  <c r="I85" i="153"/>
  <c r="K85" i="153"/>
  <c r="I86" i="153"/>
  <c r="K86" i="153"/>
  <c r="I87" i="153"/>
  <c r="K87" i="153"/>
  <c r="I88" i="153"/>
  <c r="K88" i="153"/>
  <c r="I89" i="153"/>
  <c r="K89" i="153"/>
  <c r="I90" i="153"/>
  <c r="K90" i="153"/>
  <c r="I91" i="153"/>
  <c r="K91" i="153"/>
  <c r="I92" i="153"/>
  <c r="K92" i="153"/>
  <c r="I93" i="153"/>
  <c r="K93" i="153"/>
  <c r="I94" i="153"/>
  <c r="K94" i="153"/>
  <c r="I95" i="153"/>
  <c r="K95" i="153"/>
  <c r="I96" i="153"/>
  <c r="K96" i="153"/>
  <c r="I97" i="153"/>
  <c r="K97" i="153"/>
  <c r="I98" i="153"/>
  <c r="K98" i="153"/>
  <c r="I99" i="153"/>
  <c r="K99" i="153"/>
  <c r="I100" i="153"/>
  <c r="K100" i="153"/>
  <c r="I101" i="153"/>
  <c r="K101" i="153"/>
  <c r="I102" i="153"/>
  <c r="K102" i="153"/>
  <c r="I103" i="153"/>
  <c r="K103" i="153"/>
  <c r="I104" i="153"/>
  <c r="K104" i="153"/>
  <c r="I105" i="153"/>
  <c r="K105" i="153"/>
  <c r="I106" i="153"/>
  <c r="K106" i="153"/>
  <c r="I107" i="153"/>
  <c r="K107" i="153"/>
  <c r="I108" i="153"/>
  <c r="K108" i="153"/>
  <c r="I109" i="153"/>
  <c r="K109" i="153"/>
  <c r="I110" i="153"/>
  <c r="K110" i="153"/>
  <c r="I111" i="153"/>
  <c r="K111" i="153"/>
  <c r="I112" i="153"/>
  <c r="K112" i="153"/>
  <c r="I113" i="153"/>
  <c r="K113" i="153"/>
  <c r="I114" i="153"/>
  <c r="K114" i="153"/>
  <c r="I115" i="153"/>
  <c r="K115" i="153"/>
  <c r="I116" i="153"/>
  <c r="K116" i="153"/>
  <c r="I117" i="153"/>
  <c r="K117" i="153"/>
  <c r="I118" i="153"/>
  <c r="K118" i="153"/>
  <c r="I119" i="153"/>
  <c r="K119" i="153"/>
  <c r="I120" i="153"/>
  <c r="K120" i="153"/>
  <c r="I121" i="153"/>
  <c r="K121" i="153"/>
  <c r="I122" i="153"/>
  <c r="K122" i="153"/>
  <c r="I123" i="153"/>
  <c r="K123" i="153"/>
  <c r="I124" i="153"/>
  <c r="K124" i="153"/>
  <c r="I125" i="153"/>
  <c r="K125" i="153"/>
  <c r="I126" i="153"/>
  <c r="K126" i="153"/>
  <c r="I127" i="153"/>
  <c r="K127" i="153"/>
  <c r="I128" i="153"/>
  <c r="K128" i="153"/>
  <c r="I129" i="153"/>
  <c r="K129" i="153"/>
  <c r="I130" i="153"/>
  <c r="K130" i="153"/>
  <c r="I131" i="153"/>
  <c r="K131" i="153"/>
  <c r="I132" i="153"/>
  <c r="K132" i="153"/>
  <c r="I133" i="153"/>
  <c r="K133" i="153"/>
  <c r="I134" i="153"/>
  <c r="K134" i="153"/>
  <c r="I135" i="153"/>
  <c r="K135" i="153"/>
  <c r="I136" i="153"/>
  <c r="K136" i="153"/>
  <c r="I137" i="153"/>
  <c r="K137" i="153"/>
  <c r="I138" i="153"/>
  <c r="K138" i="153"/>
  <c r="I139" i="153"/>
  <c r="K139" i="153"/>
  <c r="I140" i="153"/>
  <c r="K140" i="153"/>
  <c r="I141" i="153"/>
  <c r="K141" i="153"/>
  <c r="I142" i="153"/>
  <c r="K142" i="153"/>
  <c r="I143" i="153"/>
  <c r="K143" i="153"/>
  <c r="I144" i="153"/>
  <c r="K144" i="153"/>
  <c r="I145" i="153"/>
  <c r="K145" i="153"/>
  <c r="I146" i="153"/>
  <c r="K146" i="153"/>
  <c r="I147" i="153"/>
  <c r="K147" i="153"/>
  <c r="I148" i="153"/>
  <c r="K148" i="153"/>
  <c r="I149" i="153"/>
  <c r="K149" i="153"/>
  <c r="I150" i="153"/>
  <c r="K150" i="153"/>
  <c r="I151" i="153"/>
  <c r="K151" i="153"/>
  <c r="I152" i="153"/>
  <c r="K152" i="153"/>
  <c r="I153" i="153"/>
  <c r="K153" i="153"/>
  <c r="I154" i="153"/>
  <c r="K154" i="153"/>
  <c r="I155" i="153"/>
  <c r="K155" i="153"/>
  <c r="I156" i="153"/>
  <c r="K156" i="153"/>
  <c r="I157" i="153"/>
  <c r="K157" i="153"/>
  <c r="I158" i="153"/>
  <c r="K158" i="153"/>
  <c r="I159" i="153"/>
  <c r="K159" i="153"/>
  <c r="I160" i="153"/>
  <c r="K160" i="153"/>
  <c r="I161" i="153"/>
  <c r="K161" i="153"/>
  <c r="I162" i="153"/>
  <c r="K162" i="153"/>
  <c r="I163" i="153"/>
  <c r="K163" i="153"/>
  <c r="I164" i="153"/>
  <c r="K164" i="153"/>
  <c r="I165" i="153"/>
  <c r="K165" i="153"/>
  <c r="I166" i="153"/>
  <c r="K166" i="153"/>
  <c r="I167" i="153"/>
  <c r="K167" i="153"/>
  <c r="I168" i="153"/>
  <c r="K168" i="153"/>
  <c r="I169" i="153"/>
  <c r="K169" i="153"/>
  <c r="I170" i="153"/>
  <c r="K170" i="153"/>
  <c r="I171" i="153"/>
  <c r="K171" i="153"/>
  <c r="I172" i="153"/>
  <c r="K172" i="153"/>
  <c r="I173" i="153"/>
  <c r="K173" i="153"/>
  <c r="I174" i="153"/>
  <c r="K174" i="153"/>
  <c r="I175" i="153"/>
  <c r="K175" i="153"/>
  <c r="I176" i="153"/>
  <c r="K176" i="153"/>
  <c r="I177" i="153"/>
  <c r="K177" i="153"/>
  <c r="I178" i="153"/>
  <c r="K178" i="153"/>
  <c r="I179" i="153"/>
  <c r="K179" i="153"/>
  <c r="I180" i="153"/>
  <c r="K180" i="153"/>
  <c r="I181" i="153"/>
  <c r="K181" i="153"/>
  <c r="I182" i="153"/>
  <c r="K182" i="153"/>
  <c r="I183" i="153"/>
  <c r="K183" i="153"/>
  <c r="I184" i="153"/>
  <c r="K184" i="153"/>
  <c r="I185" i="153"/>
  <c r="K185" i="153"/>
  <c r="I186" i="153"/>
  <c r="K186" i="153"/>
  <c r="I187" i="153"/>
  <c r="K187" i="153"/>
  <c r="I188" i="153"/>
  <c r="K188" i="153"/>
  <c r="I189" i="153"/>
  <c r="K189" i="153"/>
  <c r="I190" i="153"/>
  <c r="K190" i="153"/>
  <c r="I191" i="153"/>
  <c r="K191" i="153"/>
  <c r="I192" i="153"/>
  <c r="K192" i="153"/>
  <c r="I193" i="153"/>
  <c r="K193" i="153"/>
  <c r="I194" i="153"/>
  <c r="K194" i="153"/>
  <c r="I195" i="153"/>
  <c r="K195" i="153"/>
  <c r="I196" i="153"/>
  <c r="K196" i="153"/>
  <c r="I197" i="153"/>
  <c r="K197" i="153"/>
  <c r="I219" i="153"/>
  <c r="K219" i="153"/>
  <c r="I220" i="153"/>
  <c r="K220" i="153"/>
  <c r="I221" i="153"/>
  <c r="K221" i="153"/>
  <c r="I222" i="153"/>
  <c r="K222" i="153"/>
  <c r="I223" i="153"/>
  <c r="K223" i="153"/>
  <c r="I224" i="153"/>
  <c r="K224" i="153"/>
  <c r="I225" i="153"/>
  <c r="K225" i="153"/>
  <c r="I226" i="153"/>
  <c r="K226" i="153"/>
  <c r="I227" i="153"/>
  <c r="K227" i="153"/>
  <c r="I228" i="153"/>
  <c r="K228" i="153"/>
  <c r="I229" i="153"/>
  <c r="K229" i="153"/>
  <c r="I230" i="153"/>
  <c r="K230" i="153"/>
  <c r="I231" i="153"/>
  <c r="K231" i="153"/>
  <c r="I232" i="153"/>
  <c r="K232" i="153"/>
  <c r="I233" i="153"/>
  <c r="K233" i="153"/>
  <c r="I234" i="153"/>
  <c r="K234" i="153"/>
  <c r="I235" i="153"/>
  <c r="K235" i="153"/>
  <c r="I236" i="153"/>
  <c r="K236" i="153"/>
  <c r="I237" i="153"/>
  <c r="K237" i="153"/>
  <c r="I238" i="153"/>
  <c r="K238" i="153"/>
  <c r="I239" i="153"/>
  <c r="K239" i="153"/>
  <c r="I240" i="153"/>
  <c r="K240" i="153"/>
  <c r="I241" i="153"/>
  <c r="K241" i="153"/>
  <c r="I242" i="153"/>
  <c r="K242" i="153"/>
  <c r="I243" i="153"/>
  <c r="K243" i="153"/>
  <c r="I244" i="153"/>
  <c r="K244" i="153"/>
  <c r="I245" i="153"/>
  <c r="K245" i="153"/>
  <c r="I246" i="153"/>
  <c r="K246" i="153"/>
  <c r="I247" i="153"/>
  <c r="K247" i="153"/>
  <c r="I248" i="153"/>
  <c r="K248" i="153"/>
  <c r="I249" i="153"/>
  <c r="K249" i="153"/>
  <c r="I250" i="153"/>
  <c r="K250" i="153"/>
  <c r="I251" i="153"/>
  <c r="K251" i="153"/>
  <c r="I252" i="153"/>
  <c r="K252" i="153"/>
  <c r="I253" i="153"/>
  <c r="K253" i="153"/>
  <c r="I254" i="153"/>
  <c r="K254" i="153"/>
  <c r="I255" i="153"/>
  <c r="K255" i="153"/>
  <c r="I256" i="153"/>
  <c r="K256" i="153"/>
  <c r="I257" i="153"/>
  <c r="K257" i="153"/>
  <c r="I258" i="153"/>
  <c r="K258" i="153"/>
  <c r="I259" i="153"/>
  <c r="K259" i="153"/>
  <c r="I260" i="153"/>
  <c r="K260" i="153"/>
  <c r="I261" i="153"/>
  <c r="K261" i="153"/>
  <c r="I262" i="153"/>
  <c r="K262" i="153"/>
  <c r="I263" i="153"/>
  <c r="K263" i="153"/>
  <c r="I264" i="153"/>
  <c r="K264" i="153"/>
  <c r="I265" i="153"/>
  <c r="K265" i="153"/>
  <c r="I266" i="153"/>
  <c r="K266" i="153"/>
  <c r="I267" i="153"/>
  <c r="K267" i="153"/>
  <c r="I268" i="153"/>
  <c r="K268" i="153"/>
  <c r="I269" i="153"/>
  <c r="K269" i="153"/>
  <c r="I270" i="153"/>
  <c r="K270" i="153"/>
  <c r="I272" i="153"/>
  <c r="K272" i="153"/>
  <c r="I273" i="153"/>
  <c r="K273" i="153"/>
  <c r="I274" i="153"/>
  <c r="K274" i="153"/>
  <c r="K275" i="153"/>
  <c r="I276" i="153"/>
  <c r="K276" i="153"/>
  <c r="I277" i="153"/>
  <c r="K277" i="153"/>
  <c r="I278" i="153"/>
  <c r="K278" i="153"/>
  <c r="I279" i="153"/>
  <c r="K279" i="153"/>
  <c r="I280" i="153"/>
  <c r="K280" i="153"/>
  <c r="I281" i="153"/>
  <c r="K281" i="153"/>
  <c r="I282" i="153"/>
  <c r="K282" i="153"/>
  <c r="I283" i="153"/>
  <c r="K283" i="153"/>
  <c r="I284" i="153"/>
  <c r="K284" i="153"/>
  <c r="I285" i="153"/>
  <c r="K285" i="153"/>
  <c r="I286" i="153"/>
  <c r="K286" i="153"/>
  <c r="H287" i="153"/>
  <c r="I287" i="153"/>
  <c r="K287" i="153"/>
  <c r="I288" i="153"/>
  <c r="K288" i="153"/>
  <c r="I289" i="153"/>
  <c r="K289" i="153"/>
  <c r="I290" i="153"/>
  <c r="K290" i="153"/>
  <c r="I291" i="153"/>
  <c r="K291" i="153"/>
  <c r="H292" i="153"/>
  <c r="I292" i="153"/>
  <c r="K292" i="153"/>
  <c r="I293" i="153"/>
  <c r="K293" i="153"/>
  <c r="I294" i="153"/>
  <c r="K294" i="153"/>
  <c r="I295" i="153"/>
  <c r="K295" i="153"/>
  <c r="I296" i="153"/>
  <c r="K296" i="153"/>
  <c r="H297" i="153"/>
  <c r="I297" i="153"/>
  <c r="K297" i="153"/>
  <c r="I298" i="153"/>
  <c r="K298" i="153"/>
  <c r="I299" i="153"/>
  <c r="K299" i="153"/>
  <c r="H300" i="153"/>
  <c r="I300" i="153"/>
  <c r="K300" i="153"/>
  <c r="I301" i="153"/>
  <c r="K301" i="153"/>
  <c r="I302" i="153"/>
  <c r="K302" i="153"/>
  <c r="I303" i="153"/>
  <c r="K303" i="153"/>
  <c r="I304" i="153"/>
  <c r="K304" i="153"/>
  <c r="H305" i="153"/>
  <c r="I305" i="153"/>
  <c r="K305" i="153"/>
  <c r="I306" i="153"/>
  <c r="K306" i="153"/>
  <c r="I307" i="153"/>
  <c r="K307" i="153"/>
  <c r="I308" i="153"/>
  <c r="K308" i="153"/>
  <c r="I309" i="153"/>
  <c r="K309" i="153"/>
  <c r="H310" i="153"/>
  <c r="I310" i="153"/>
  <c r="K310" i="153"/>
  <c r="I311" i="153"/>
  <c r="K311" i="153"/>
  <c r="I312" i="153"/>
  <c r="K312" i="153"/>
  <c r="I313" i="153"/>
  <c r="K313" i="153"/>
  <c r="H314" i="153"/>
  <c r="I314" i="153"/>
  <c r="K314" i="153"/>
  <c r="I315" i="153"/>
  <c r="K315" i="153"/>
  <c r="I316" i="153"/>
  <c r="K316" i="153"/>
  <c r="I317" i="153"/>
  <c r="K317" i="153"/>
  <c r="I318" i="153"/>
  <c r="K318" i="153"/>
  <c r="I319" i="153"/>
  <c r="K319" i="153"/>
  <c r="I321" i="153"/>
  <c r="K321" i="153"/>
  <c r="H322" i="153"/>
  <c r="I322" i="153"/>
  <c r="K322" i="153"/>
  <c r="I323" i="153"/>
  <c r="K323" i="153"/>
  <c r="H324" i="153"/>
  <c r="I324" i="153"/>
  <c r="K324" i="153"/>
  <c r="I325" i="153"/>
  <c r="K325" i="153"/>
  <c r="I326" i="153"/>
  <c r="K326" i="153"/>
  <c r="H327" i="153"/>
  <c r="I327" i="153"/>
  <c r="K327" i="153"/>
  <c r="I328" i="153"/>
  <c r="K328" i="153"/>
  <c r="H329" i="153"/>
  <c r="I329" i="153"/>
  <c r="K329" i="153"/>
  <c r="I330" i="153"/>
  <c r="K330" i="153"/>
  <c r="I332" i="153"/>
  <c r="K332" i="153"/>
  <c r="I333" i="153"/>
  <c r="K333" i="153"/>
  <c r="I335" i="153"/>
  <c r="K335" i="153"/>
  <c r="I337" i="153"/>
  <c r="K337" i="153"/>
  <c r="I338" i="153"/>
  <c r="K338" i="153"/>
  <c r="I339" i="153"/>
  <c r="K339" i="153"/>
  <c r="I340" i="153"/>
  <c r="K340" i="153"/>
  <c r="I341" i="153"/>
  <c r="K341" i="153"/>
  <c r="I342" i="153"/>
  <c r="K342" i="153"/>
  <c r="I343" i="153"/>
  <c r="K343" i="153"/>
  <c r="I345" i="153"/>
  <c r="K345" i="153"/>
  <c r="I346" i="153"/>
  <c r="K346" i="153"/>
  <c r="I348" i="153"/>
  <c r="K348" i="153"/>
  <c r="I349" i="153"/>
  <c r="K349" i="153"/>
  <c r="I350" i="153"/>
  <c r="K350" i="153"/>
  <c r="I351" i="153"/>
  <c r="K351" i="153"/>
  <c r="I352" i="153"/>
  <c r="K352" i="153"/>
  <c r="I354" i="153"/>
  <c r="K354" i="153"/>
  <c r="I355" i="153"/>
  <c r="K355" i="153"/>
  <c r="I356" i="153"/>
  <c r="K356" i="153"/>
  <c r="I357" i="153"/>
  <c r="K357" i="153"/>
  <c r="I359" i="153"/>
  <c r="K359" i="153"/>
  <c r="I360" i="153"/>
  <c r="K360" i="153"/>
  <c r="I362" i="153"/>
  <c r="K362" i="153"/>
  <c r="I364" i="153"/>
  <c r="K364" i="153"/>
  <c r="I366" i="153"/>
  <c r="K366" i="153"/>
  <c r="I368" i="153"/>
  <c r="K368" i="153"/>
  <c r="I370" i="153"/>
  <c r="K370" i="153"/>
  <c r="I371" i="153"/>
  <c r="K371" i="153"/>
  <c r="I372" i="153"/>
  <c r="K372" i="153"/>
  <c r="I373" i="153"/>
  <c r="K373" i="153"/>
  <c r="I379" i="153"/>
  <c r="K379" i="153"/>
  <c r="I380" i="153"/>
  <c r="K380" i="153"/>
  <c r="I381" i="153"/>
  <c r="K381" i="153"/>
  <c r="I382" i="153"/>
  <c r="K382" i="153"/>
  <c r="I383" i="153"/>
  <c r="K383" i="153"/>
  <c r="I384" i="153"/>
  <c r="K384" i="153"/>
  <c r="I385" i="153"/>
  <c r="K385" i="153"/>
  <c r="I388" i="153"/>
  <c r="K388" i="153"/>
  <c r="I389" i="153"/>
  <c r="K389" i="153"/>
  <c r="I391" i="153"/>
  <c r="K391" i="153"/>
  <c r="I392" i="153"/>
  <c r="K392" i="153"/>
  <c r="I393" i="153"/>
  <c r="K393" i="153"/>
  <c r="I394" i="153"/>
  <c r="K394" i="153"/>
  <c r="I395" i="153"/>
  <c r="K395" i="153"/>
  <c r="I396" i="153"/>
  <c r="K396" i="153"/>
  <c r="I397" i="153"/>
  <c r="K397" i="153"/>
  <c r="I398" i="153"/>
  <c r="K398" i="153"/>
  <c r="I399" i="153"/>
  <c r="K399" i="153"/>
  <c r="I400" i="153"/>
  <c r="K400" i="153"/>
  <c r="I403" i="153"/>
  <c r="K403" i="153"/>
  <c r="I404" i="153"/>
  <c r="K404" i="153"/>
  <c r="I405" i="153"/>
  <c r="K405" i="153"/>
  <c r="I406" i="153"/>
  <c r="K406" i="153"/>
  <c r="I407" i="153"/>
  <c r="K407" i="153"/>
  <c r="I409" i="153"/>
  <c r="K409" i="153"/>
  <c r="I410" i="153"/>
  <c r="K410" i="153"/>
  <c r="I411" i="153"/>
  <c r="K411" i="153"/>
  <c r="I412" i="153"/>
  <c r="K412" i="153"/>
  <c r="I413" i="153"/>
  <c r="K413" i="153"/>
  <c r="I414" i="153"/>
  <c r="K414" i="153"/>
  <c r="I415" i="153"/>
  <c r="K415" i="153"/>
  <c r="I416" i="153"/>
  <c r="K416" i="153"/>
  <c r="I417" i="153"/>
  <c r="K417" i="153"/>
  <c r="I418" i="153"/>
  <c r="K418" i="153"/>
  <c r="I419" i="153"/>
  <c r="K419" i="153"/>
  <c r="I420" i="153"/>
  <c r="K420" i="153"/>
  <c r="I423" i="153"/>
  <c r="K423" i="153"/>
  <c r="I424" i="153"/>
  <c r="K424" i="153"/>
  <c r="I425" i="153"/>
  <c r="K425" i="153"/>
  <c r="I426" i="153"/>
  <c r="K426" i="153"/>
  <c r="I427" i="153"/>
  <c r="K427" i="153"/>
  <c r="I428" i="153"/>
  <c r="K428" i="153"/>
  <c r="K5" i="153"/>
  <c r="A315" i="153"/>
  <c r="A316" i="153" s="1"/>
  <c r="A317" i="153" s="1"/>
  <c r="A318" i="153" s="1"/>
  <c r="A319" i="153" s="1"/>
  <c r="A321" i="153" s="1"/>
  <c r="A323" i="153" s="1"/>
  <c r="A325" i="153" s="1"/>
  <c r="A326" i="153" s="1"/>
  <c r="A328" i="153" s="1"/>
  <c r="A330" i="153" s="1"/>
  <c r="A332" i="153" s="1"/>
  <c r="A333" i="153" s="1"/>
  <c r="A335" i="153" s="1"/>
  <c r="A337" i="153" s="1"/>
  <c r="A338" i="153" s="1"/>
  <c r="A339" i="153" s="1"/>
  <c r="A340" i="153" s="1"/>
  <c r="A341" i="153" s="1"/>
  <c r="A342" i="153" s="1"/>
  <c r="A343" i="153" s="1"/>
  <c r="A345" i="153" s="1"/>
  <c r="A346" i="153" s="1"/>
  <c r="A348" i="153" s="1"/>
  <c r="A349" i="153" s="1"/>
  <c r="A350" i="153" s="1"/>
  <c r="A351" i="153" s="1"/>
  <c r="A352" i="153" s="1"/>
  <c r="A354" i="153" s="1"/>
  <c r="A355" i="153" s="1"/>
  <c r="A356" i="153" s="1"/>
  <c r="A357" i="153" s="1"/>
  <c r="A359" i="153" s="1"/>
  <c r="A360" i="153" s="1"/>
  <c r="A362" i="153" s="1"/>
  <c r="A364" i="153" s="1"/>
  <c r="A366" i="153" s="1"/>
  <c r="A368" i="153" s="1"/>
  <c r="A370" i="153" s="1"/>
  <c r="A371" i="153" s="1"/>
  <c r="A372" i="153" s="1"/>
  <c r="A14" i="153"/>
  <c r="Z6" i="152"/>
  <c r="AA6" i="152" s="1"/>
  <c r="H6" i="153" s="1"/>
  <c r="J6" i="153" s="1"/>
  <c r="Z7" i="152"/>
  <c r="AA7" i="152" s="1"/>
  <c r="H7" i="153" s="1"/>
  <c r="J7" i="153" s="1"/>
  <c r="Z8" i="152"/>
  <c r="AA8" i="152" s="1"/>
  <c r="H8" i="153" s="1"/>
  <c r="J8" i="153" s="1"/>
  <c r="Z12" i="152"/>
  <c r="AA12" i="152" s="1"/>
  <c r="H12" i="153" s="1"/>
  <c r="J12" i="153" s="1"/>
  <c r="Z13" i="152"/>
  <c r="AA13" i="152" s="1"/>
  <c r="H13" i="153" s="1"/>
  <c r="J13" i="153" s="1"/>
  <c r="Z14" i="152"/>
  <c r="AA14" i="152" s="1"/>
  <c r="H14" i="153" s="1"/>
  <c r="Z15" i="152"/>
  <c r="AA15" i="152" s="1"/>
  <c r="H15" i="153" s="1"/>
  <c r="Z16" i="152"/>
  <c r="AA16" i="152" s="1"/>
  <c r="H16" i="153" s="1"/>
  <c r="Z17" i="152"/>
  <c r="AA17" i="152" s="1"/>
  <c r="H17" i="153" s="1"/>
  <c r="Z18" i="152"/>
  <c r="AA18" i="152" s="1"/>
  <c r="H18" i="153" s="1"/>
  <c r="Z19" i="152"/>
  <c r="AA19" i="152" s="1"/>
  <c r="H19" i="153" s="1"/>
  <c r="Z20" i="152"/>
  <c r="AA20" i="152" s="1"/>
  <c r="H20" i="153" s="1"/>
  <c r="Z21" i="152"/>
  <c r="AA21" i="152" s="1"/>
  <c r="H21" i="153" s="1"/>
  <c r="Z22" i="152"/>
  <c r="AA22" i="152" s="1"/>
  <c r="H22" i="153" s="1"/>
  <c r="Z23" i="152"/>
  <c r="AA23" i="152" s="1"/>
  <c r="H23" i="153" s="1"/>
  <c r="Z24" i="152"/>
  <c r="AA24" i="152" s="1"/>
  <c r="H24" i="153" s="1"/>
  <c r="Z25" i="152"/>
  <c r="AA25" i="152" s="1"/>
  <c r="H25" i="153" s="1"/>
  <c r="Z26" i="152"/>
  <c r="AA26" i="152" s="1"/>
  <c r="H26" i="153" s="1"/>
  <c r="Z27" i="152"/>
  <c r="AA27" i="152" s="1"/>
  <c r="H27" i="153" s="1"/>
  <c r="Z28" i="152"/>
  <c r="AA28" i="152" s="1"/>
  <c r="H28" i="153" s="1"/>
  <c r="Z29" i="152"/>
  <c r="AA29" i="152" s="1"/>
  <c r="H29" i="153" s="1"/>
  <c r="Z30" i="152"/>
  <c r="AA30" i="152" s="1"/>
  <c r="H30" i="153" s="1"/>
  <c r="Z31" i="152"/>
  <c r="AA31" i="152" s="1"/>
  <c r="H31" i="153" s="1"/>
  <c r="Z32" i="152"/>
  <c r="AA32" i="152" s="1"/>
  <c r="H32" i="153" s="1"/>
  <c r="Z33" i="152"/>
  <c r="AA33" i="152" s="1"/>
  <c r="H33" i="153" s="1"/>
  <c r="Z34" i="152"/>
  <c r="AA34" i="152" s="1"/>
  <c r="H34" i="153" s="1"/>
  <c r="Z35" i="152"/>
  <c r="AA35" i="152" s="1"/>
  <c r="H35" i="153" s="1"/>
  <c r="Z36" i="152"/>
  <c r="AA36" i="152" s="1"/>
  <c r="H36" i="153" s="1"/>
  <c r="Z37" i="152"/>
  <c r="AA37" i="152" s="1"/>
  <c r="H37" i="153" s="1"/>
  <c r="Z38" i="152"/>
  <c r="AA38" i="152" s="1"/>
  <c r="H38" i="153" s="1"/>
  <c r="Z39" i="152"/>
  <c r="AA39" i="152" s="1"/>
  <c r="H39" i="153" s="1"/>
  <c r="Z40" i="152"/>
  <c r="AA40" i="152" s="1"/>
  <c r="H40" i="153" s="1"/>
  <c r="Z41" i="152"/>
  <c r="AA41" i="152" s="1"/>
  <c r="H41" i="153" s="1"/>
  <c r="Z42" i="152"/>
  <c r="AA42" i="152" s="1"/>
  <c r="H42" i="153" s="1"/>
  <c r="Z43" i="152"/>
  <c r="AA43" i="152" s="1"/>
  <c r="H43" i="153" s="1"/>
  <c r="Z44" i="152"/>
  <c r="AA44" i="152" s="1"/>
  <c r="H44" i="153" s="1"/>
  <c r="Z45" i="152"/>
  <c r="AA45" i="152" s="1"/>
  <c r="H45" i="153" s="1"/>
  <c r="Z46" i="152"/>
  <c r="AA46" i="152" s="1"/>
  <c r="H46" i="153" s="1"/>
  <c r="Z47" i="152"/>
  <c r="AA47" i="152" s="1"/>
  <c r="H47" i="153" s="1"/>
  <c r="Z48" i="152"/>
  <c r="AA48" i="152" s="1"/>
  <c r="H48" i="153" s="1"/>
  <c r="Z49" i="152"/>
  <c r="AA49" i="152" s="1"/>
  <c r="H49" i="153" s="1"/>
  <c r="Z50" i="152"/>
  <c r="AA50" i="152" s="1"/>
  <c r="H50" i="153" s="1"/>
  <c r="Z51" i="152"/>
  <c r="AA51" i="152" s="1"/>
  <c r="H51" i="153" s="1"/>
  <c r="Z52" i="152"/>
  <c r="AA52" i="152" s="1"/>
  <c r="H52" i="153" s="1"/>
  <c r="Z53" i="152"/>
  <c r="AA53" i="152" s="1"/>
  <c r="H53" i="153" s="1"/>
  <c r="Z54" i="152"/>
  <c r="AA54" i="152" s="1"/>
  <c r="H54" i="153" s="1"/>
  <c r="Z55" i="152"/>
  <c r="AA55" i="152" s="1"/>
  <c r="H55" i="153" s="1"/>
  <c r="Z56" i="152"/>
  <c r="AA56" i="152" s="1"/>
  <c r="H56" i="153" s="1"/>
  <c r="Z57" i="152"/>
  <c r="AA57" i="152" s="1"/>
  <c r="H57" i="153" s="1"/>
  <c r="Z58" i="152"/>
  <c r="AA58" i="152" s="1"/>
  <c r="H58" i="153" s="1"/>
  <c r="Z59" i="152"/>
  <c r="AA59" i="152" s="1"/>
  <c r="H59" i="153" s="1"/>
  <c r="Z60" i="152"/>
  <c r="AA60" i="152" s="1"/>
  <c r="H60" i="153" s="1"/>
  <c r="Z61" i="152"/>
  <c r="AA61" i="152" s="1"/>
  <c r="H61" i="153" s="1"/>
  <c r="Z62" i="152"/>
  <c r="AA62" i="152" s="1"/>
  <c r="H62" i="153" s="1"/>
  <c r="Z63" i="152"/>
  <c r="AA63" i="152" s="1"/>
  <c r="H63" i="153" s="1"/>
  <c r="Z64" i="152"/>
  <c r="AA64" i="152" s="1"/>
  <c r="H64" i="153" s="1"/>
  <c r="Z65" i="152"/>
  <c r="AA65" i="152" s="1"/>
  <c r="H65" i="153" s="1"/>
  <c r="Z66" i="152"/>
  <c r="AA66" i="152" s="1"/>
  <c r="H66" i="153" s="1"/>
  <c r="Z67" i="152"/>
  <c r="AA67" i="152" s="1"/>
  <c r="H67" i="153" s="1"/>
  <c r="Z68" i="152"/>
  <c r="AA68" i="152" s="1"/>
  <c r="H68" i="153" s="1"/>
  <c r="Z69" i="152"/>
  <c r="AA69" i="152" s="1"/>
  <c r="H69" i="153" s="1"/>
  <c r="Z70" i="152"/>
  <c r="AA70" i="152" s="1"/>
  <c r="H70" i="153" s="1"/>
  <c r="Z71" i="152"/>
  <c r="AA71" i="152" s="1"/>
  <c r="H71" i="153" s="1"/>
  <c r="Z72" i="152"/>
  <c r="AA72" i="152" s="1"/>
  <c r="H72" i="153" s="1"/>
  <c r="Z73" i="152"/>
  <c r="AA73" i="152" s="1"/>
  <c r="H73" i="153" s="1"/>
  <c r="Z74" i="152"/>
  <c r="AA74" i="152" s="1"/>
  <c r="H74" i="153" s="1"/>
  <c r="Z75" i="152"/>
  <c r="AA75" i="152" s="1"/>
  <c r="H75" i="153" s="1"/>
  <c r="Z76" i="152"/>
  <c r="AA76" i="152" s="1"/>
  <c r="H76" i="153" s="1"/>
  <c r="Z77" i="152"/>
  <c r="AA77" i="152" s="1"/>
  <c r="H77" i="153" s="1"/>
  <c r="Z78" i="152"/>
  <c r="AA78" i="152" s="1"/>
  <c r="H78" i="153" s="1"/>
  <c r="Z79" i="152"/>
  <c r="AA79" i="152" s="1"/>
  <c r="H79" i="153" s="1"/>
  <c r="Z80" i="152"/>
  <c r="AA80" i="152" s="1"/>
  <c r="H80" i="153" s="1"/>
  <c r="Z81" i="152"/>
  <c r="AA81" i="152" s="1"/>
  <c r="H81" i="153" s="1"/>
  <c r="Z82" i="152"/>
  <c r="AA82" i="152" s="1"/>
  <c r="H82" i="153" s="1"/>
  <c r="Z83" i="152"/>
  <c r="AA83" i="152" s="1"/>
  <c r="H83" i="153" s="1"/>
  <c r="Z84" i="152"/>
  <c r="AA84" i="152" s="1"/>
  <c r="H84" i="153" s="1"/>
  <c r="Z85" i="152"/>
  <c r="AA85" i="152" s="1"/>
  <c r="H85" i="153" s="1"/>
  <c r="Z86" i="152"/>
  <c r="AA86" i="152" s="1"/>
  <c r="H86" i="153" s="1"/>
  <c r="Z87" i="152"/>
  <c r="AA87" i="152" s="1"/>
  <c r="H87" i="153" s="1"/>
  <c r="Z88" i="152"/>
  <c r="AA88" i="152" s="1"/>
  <c r="H88" i="153" s="1"/>
  <c r="Z89" i="152"/>
  <c r="AA89" i="152" s="1"/>
  <c r="H89" i="153" s="1"/>
  <c r="Z90" i="152"/>
  <c r="AA90" i="152" s="1"/>
  <c r="H90" i="153" s="1"/>
  <c r="Z91" i="152"/>
  <c r="AA91" i="152" s="1"/>
  <c r="H91" i="153" s="1"/>
  <c r="Z92" i="152"/>
  <c r="AA92" i="152" s="1"/>
  <c r="H92" i="153" s="1"/>
  <c r="Z93" i="152"/>
  <c r="AA93" i="152" s="1"/>
  <c r="H93" i="153" s="1"/>
  <c r="Z94" i="152"/>
  <c r="AA94" i="152" s="1"/>
  <c r="H94" i="153" s="1"/>
  <c r="Z95" i="152"/>
  <c r="AA95" i="152" s="1"/>
  <c r="H95" i="153" s="1"/>
  <c r="Z96" i="152"/>
  <c r="AA96" i="152" s="1"/>
  <c r="H96" i="153" s="1"/>
  <c r="Z97" i="152"/>
  <c r="AA97" i="152" s="1"/>
  <c r="H97" i="153" s="1"/>
  <c r="Z98" i="152"/>
  <c r="AA98" i="152" s="1"/>
  <c r="H98" i="153" s="1"/>
  <c r="Z99" i="152"/>
  <c r="AA99" i="152" s="1"/>
  <c r="H99" i="153" s="1"/>
  <c r="Z100" i="152"/>
  <c r="AA100" i="152" s="1"/>
  <c r="H100" i="153" s="1"/>
  <c r="Z101" i="152"/>
  <c r="AA101" i="152" s="1"/>
  <c r="H101" i="153" s="1"/>
  <c r="Z102" i="152"/>
  <c r="AA102" i="152" s="1"/>
  <c r="H102" i="153" s="1"/>
  <c r="Z103" i="152"/>
  <c r="AA103" i="152" s="1"/>
  <c r="H103" i="153" s="1"/>
  <c r="Z104" i="152"/>
  <c r="AA104" i="152" s="1"/>
  <c r="H104" i="153" s="1"/>
  <c r="Z105" i="152"/>
  <c r="AA105" i="152" s="1"/>
  <c r="H105" i="153" s="1"/>
  <c r="Z106" i="152"/>
  <c r="AA106" i="152" s="1"/>
  <c r="H106" i="153" s="1"/>
  <c r="Z107" i="152"/>
  <c r="AA107" i="152" s="1"/>
  <c r="H107" i="153" s="1"/>
  <c r="Z108" i="152"/>
  <c r="AA108" i="152" s="1"/>
  <c r="H108" i="153" s="1"/>
  <c r="Z109" i="152"/>
  <c r="AA109" i="152" s="1"/>
  <c r="H109" i="153" s="1"/>
  <c r="Z110" i="152"/>
  <c r="AA110" i="152" s="1"/>
  <c r="H110" i="153" s="1"/>
  <c r="Z111" i="152"/>
  <c r="AA111" i="152" s="1"/>
  <c r="H111" i="153" s="1"/>
  <c r="Z112" i="152"/>
  <c r="AA112" i="152" s="1"/>
  <c r="H112" i="153" s="1"/>
  <c r="Z113" i="152"/>
  <c r="AA113" i="152" s="1"/>
  <c r="H113" i="153" s="1"/>
  <c r="Z114" i="152"/>
  <c r="AA114" i="152" s="1"/>
  <c r="H114" i="153" s="1"/>
  <c r="Z115" i="152"/>
  <c r="AA115" i="152" s="1"/>
  <c r="H115" i="153" s="1"/>
  <c r="Z116" i="152"/>
  <c r="AA116" i="152" s="1"/>
  <c r="H116" i="153" s="1"/>
  <c r="Z117" i="152"/>
  <c r="AA117" i="152" s="1"/>
  <c r="H117" i="153" s="1"/>
  <c r="Z118" i="152"/>
  <c r="AA118" i="152" s="1"/>
  <c r="H118" i="153" s="1"/>
  <c r="Z119" i="152"/>
  <c r="AA119" i="152" s="1"/>
  <c r="H119" i="153" s="1"/>
  <c r="Z120" i="152"/>
  <c r="AA120" i="152" s="1"/>
  <c r="H120" i="153" s="1"/>
  <c r="Z121" i="152"/>
  <c r="AA121" i="152" s="1"/>
  <c r="H121" i="153" s="1"/>
  <c r="Z122" i="152"/>
  <c r="AA122" i="152" s="1"/>
  <c r="H122" i="153" s="1"/>
  <c r="Z123" i="152"/>
  <c r="AA123" i="152" s="1"/>
  <c r="H123" i="153" s="1"/>
  <c r="Z124" i="152"/>
  <c r="AA124" i="152" s="1"/>
  <c r="H124" i="153" s="1"/>
  <c r="Z125" i="152"/>
  <c r="AA125" i="152" s="1"/>
  <c r="H125" i="153" s="1"/>
  <c r="Z126" i="152"/>
  <c r="AA126" i="152" s="1"/>
  <c r="H126" i="153" s="1"/>
  <c r="Z127" i="152"/>
  <c r="AA127" i="152" s="1"/>
  <c r="H127" i="153" s="1"/>
  <c r="Z128" i="152"/>
  <c r="AA128" i="152" s="1"/>
  <c r="H128" i="153" s="1"/>
  <c r="Z129" i="152"/>
  <c r="AA129" i="152" s="1"/>
  <c r="H129" i="153" s="1"/>
  <c r="Z130" i="152"/>
  <c r="AA130" i="152" s="1"/>
  <c r="H130" i="153" s="1"/>
  <c r="Z131" i="152"/>
  <c r="AA131" i="152" s="1"/>
  <c r="H131" i="153" s="1"/>
  <c r="Z132" i="152"/>
  <c r="AA132" i="152" s="1"/>
  <c r="H132" i="153" s="1"/>
  <c r="Z133" i="152"/>
  <c r="AA133" i="152" s="1"/>
  <c r="H133" i="153" s="1"/>
  <c r="Z134" i="152"/>
  <c r="AA134" i="152" s="1"/>
  <c r="H134" i="153" s="1"/>
  <c r="Z135" i="152"/>
  <c r="AA135" i="152" s="1"/>
  <c r="H135" i="153" s="1"/>
  <c r="Z136" i="152"/>
  <c r="AA136" i="152" s="1"/>
  <c r="H136" i="153" s="1"/>
  <c r="Z137" i="152"/>
  <c r="AA137" i="152" s="1"/>
  <c r="H137" i="153" s="1"/>
  <c r="Z138" i="152"/>
  <c r="AA138" i="152" s="1"/>
  <c r="H138" i="153" s="1"/>
  <c r="Z139" i="152"/>
  <c r="AA139" i="152" s="1"/>
  <c r="H139" i="153" s="1"/>
  <c r="Z140" i="152"/>
  <c r="AA140" i="152" s="1"/>
  <c r="H140" i="153" s="1"/>
  <c r="Z141" i="152"/>
  <c r="AA141" i="152" s="1"/>
  <c r="H141" i="153" s="1"/>
  <c r="Z142" i="152"/>
  <c r="AA142" i="152" s="1"/>
  <c r="H142" i="153" s="1"/>
  <c r="Z143" i="152"/>
  <c r="AA143" i="152" s="1"/>
  <c r="H143" i="153" s="1"/>
  <c r="Z144" i="152"/>
  <c r="AA144" i="152" s="1"/>
  <c r="H144" i="153" s="1"/>
  <c r="Z145" i="152"/>
  <c r="AA145" i="152" s="1"/>
  <c r="H145" i="153" s="1"/>
  <c r="Z146" i="152"/>
  <c r="AA146" i="152" s="1"/>
  <c r="H146" i="153" s="1"/>
  <c r="Z147" i="152"/>
  <c r="AA147" i="152" s="1"/>
  <c r="H147" i="153" s="1"/>
  <c r="Z148" i="152"/>
  <c r="AA148" i="152" s="1"/>
  <c r="H148" i="153" s="1"/>
  <c r="Z149" i="152"/>
  <c r="AA149" i="152" s="1"/>
  <c r="H149" i="153" s="1"/>
  <c r="Z150" i="152"/>
  <c r="AA150" i="152" s="1"/>
  <c r="H150" i="153" s="1"/>
  <c r="Z151" i="152"/>
  <c r="AA151" i="152" s="1"/>
  <c r="H151" i="153" s="1"/>
  <c r="Z152" i="152"/>
  <c r="AA152" i="152" s="1"/>
  <c r="H152" i="153" s="1"/>
  <c r="Z153" i="152"/>
  <c r="AA153" i="152" s="1"/>
  <c r="H153" i="153" s="1"/>
  <c r="Z154" i="152"/>
  <c r="AA154" i="152" s="1"/>
  <c r="H154" i="153" s="1"/>
  <c r="Z155" i="152"/>
  <c r="AA155" i="152" s="1"/>
  <c r="H155" i="153" s="1"/>
  <c r="Z156" i="152"/>
  <c r="AA156" i="152" s="1"/>
  <c r="H156" i="153" s="1"/>
  <c r="Z157" i="152"/>
  <c r="AA157" i="152" s="1"/>
  <c r="H157" i="153" s="1"/>
  <c r="Z158" i="152"/>
  <c r="AA158" i="152" s="1"/>
  <c r="H158" i="153" s="1"/>
  <c r="Z159" i="152"/>
  <c r="AA159" i="152" s="1"/>
  <c r="H159" i="153" s="1"/>
  <c r="Z160" i="152"/>
  <c r="AA160" i="152" s="1"/>
  <c r="H160" i="153" s="1"/>
  <c r="Z161" i="152"/>
  <c r="AA161" i="152" s="1"/>
  <c r="H161" i="153" s="1"/>
  <c r="Z162" i="152"/>
  <c r="AA162" i="152" s="1"/>
  <c r="H162" i="153" s="1"/>
  <c r="Z163" i="152"/>
  <c r="AA163" i="152" s="1"/>
  <c r="H163" i="153" s="1"/>
  <c r="Z164" i="152"/>
  <c r="AA164" i="152" s="1"/>
  <c r="H164" i="153" s="1"/>
  <c r="Z165" i="152"/>
  <c r="AA165" i="152" s="1"/>
  <c r="H165" i="153" s="1"/>
  <c r="Z166" i="152"/>
  <c r="AA166" i="152" s="1"/>
  <c r="H166" i="153" s="1"/>
  <c r="Z167" i="152"/>
  <c r="AA167" i="152" s="1"/>
  <c r="H167" i="153" s="1"/>
  <c r="Z168" i="152"/>
  <c r="AA168" i="152" s="1"/>
  <c r="H168" i="153" s="1"/>
  <c r="Z169" i="152"/>
  <c r="AA169" i="152" s="1"/>
  <c r="H169" i="153" s="1"/>
  <c r="Z170" i="152"/>
  <c r="AA170" i="152" s="1"/>
  <c r="H170" i="153" s="1"/>
  <c r="Z171" i="152"/>
  <c r="AA171" i="152" s="1"/>
  <c r="H171" i="153" s="1"/>
  <c r="Z172" i="152"/>
  <c r="AA172" i="152" s="1"/>
  <c r="H172" i="153" s="1"/>
  <c r="Z173" i="152"/>
  <c r="AA173" i="152" s="1"/>
  <c r="H173" i="153" s="1"/>
  <c r="Z174" i="152"/>
  <c r="AA174" i="152" s="1"/>
  <c r="H174" i="153" s="1"/>
  <c r="Z175" i="152"/>
  <c r="AA175" i="152" s="1"/>
  <c r="H175" i="153" s="1"/>
  <c r="Z176" i="152"/>
  <c r="AA176" i="152" s="1"/>
  <c r="H176" i="153" s="1"/>
  <c r="Z177" i="152"/>
  <c r="AA177" i="152" s="1"/>
  <c r="H177" i="153" s="1"/>
  <c r="Z178" i="152"/>
  <c r="AA178" i="152" s="1"/>
  <c r="H178" i="153" s="1"/>
  <c r="Z179" i="152"/>
  <c r="AA179" i="152" s="1"/>
  <c r="H179" i="153" s="1"/>
  <c r="Z180" i="152"/>
  <c r="AA180" i="152" s="1"/>
  <c r="H180" i="153" s="1"/>
  <c r="Z181" i="152"/>
  <c r="AA181" i="152" s="1"/>
  <c r="H181" i="153" s="1"/>
  <c r="Z182" i="152"/>
  <c r="AA182" i="152" s="1"/>
  <c r="H182" i="153" s="1"/>
  <c r="Z183" i="152"/>
  <c r="AA183" i="152" s="1"/>
  <c r="H183" i="153" s="1"/>
  <c r="Z184" i="152"/>
  <c r="AA184" i="152" s="1"/>
  <c r="H184" i="153" s="1"/>
  <c r="Z185" i="152"/>
  <c r="AA185" i="152" s="1"/>
  <c r="H185" i="153" s="1"/>
  <c r="Z186" i="152"/>
  <c r="AA186" i="152" s="1"/>
  <c r="H186" i="153" s="1"/>
  <c r="Z187" i="152"/>
  <c r="AA187" i="152" s="1"/>
  <c r="H187" i="153" s="1"/>
  <c r="Z188" i="152"/>
  <c r="AA188" i="152" s="1"/>
  <c r="H188" i="153" s="1"/>
  <c r="Z189" i="152"/>
  <c r="AA189" i="152" s="1"/>
  <c r="H189" i="153" s="1"/>
  <c r="Z190" i="152"/>
  <c r="AA190" i="152" s="1"/>
  <c r="H190" i="153" s="1"/>
  <c r="Z191" i="152"/>
  <c r="AA191" i="152" s="1"/>
  <c r="H191" i="153" s="1"/>
  <c r="Z192" i="152"/>
  <c r="AA192" i="152" s="1"/>
  <c r="H192" i="153" s="1"/>
  <c r="Z193" i="152"/>
  <c r="AA193" i="152" s="1"/>
  <c r="H193" i="153" s="1"/>
  <c r="Z194" i="152"/>
  <c r="AA194" i="152" s="1"/>
  <c r="H194" i="153" s="1"/>
  <c r="Z195" i="152"/>
  <c r="AA195" i="152" s="1"/>
  <c r="H195" i="153" s="1"/>
  <c r="Z196" i="152"/>
  <c r="AA196" i="152" s="1"/>
  <c r="H196" i="153" s="1"/>
  <c r="Z197" i="152"/>
  <c r="AA197" i="152" s="1"/>
  <c r="H197" i="153" s="1"/>
  <c r="Z198" i="152"/>
  <c r="AA198" i="152" s="1"/>
  <c r="H198" i="153" s="1"/>
  <c r="J198" i="153" s="1"/>
  <c r="Z199" i="152"/>
  <c r="AA199" i="152" s="1"/>
  <c r="H199" i="153" s="1"/>
  <c r="J199" i="153" s="1"/>
  <c r="Z200" i="152"/>
  <c r="AA200" i="152" s="1"/>
  <c r="H200" i="153" s="1"/>
  <c r="J200" i="153" s="1"/>
  <c r="Z201" i="152"/>
  <c r="AA201" i="152" s="1"/>
  <c r="H201" i="153" s="1"/>
  <c r="J201" i="153" s="1"/>
  <c r="Z202" i="152"/>
  <c r="AA202" i="152" s="1"/>
  <c r="H202" i="153" s="1"/>
  <c r="J202" i="153" s="1"/>
  <c r="Z204" i="152"/>
  <c r="AA204" i="152" s="1"/>
  <c r="H204" i="153" s="1"/>
  <c r="J204" i="153" s="1"/>
  <c r="Z205" i="152"/>
  <c r="AA205" i="152" s="1"/>
  <c r="H205" i="153" s="1"/>
  <c r="J205" i="153" s="1"/>
  <c r="Z207" i="152"/>
  <c r="AA207" i="152" s="1"/>
  <c r="H207" i="153" s="1"/>
  <c r="J207" i="153" s="1"/>
  <c r="Z210" i="152"/>
  <c r="AA210" i="152" s="1"/>
  <c r="H210" i="153" s="1"/>
  <c r="J210" i="153" s="1"/>
  <c r="X210" i="153" s="1"/>
  <c r="Z212" i="152"/>
  <c r="AA212" i="152" s="1"/>
  <c r="H212" i="153" s="1"/>
  <c r="J212" i="153" s="1"/>
  <c r="X212" i="153" s="1"/>
  <c r="Z217" i="152"/>
  <c r="AA217" i="152" s="1"/>
  <c r="H217" i="153" s="1"/>
  <c r="J217" i="153" s="1"/>
  <c r="X217" i="153" s="1"/>
  <c r="Z218" i="152"/>
  <c r="AA218" i="152" s="1"/>
  <c r="H218" i="153" s="1"/>
  <c r="J218" i="153" s="1"/>
  <c r="X218" i="153" s="1"/>
  <c r="Z219" i="152"/>
  <c r="AA219" i="152" s="1"/>
  <c r="H219" i="153" s="1"/>
  <c r="Z220" i="152"/>
  <c r="AA220" i="152" s="1"/>
  <c r="H220" i="153" s="1"/>
  <c r="Z221" i="152"/>
  <c r="AA221" i="152" s="1"/>
  <c r="H221" i="153" s="1"/>
  <c r="Z222" i="152"/>
  <c r="AA222" i="152" s="1"/>
  <c r="H222" i="153" s="1"/>
  <c r="Z223" i="152"/>
  <c r="AA223" i="152" s="1"/>
  <c r="H223" i="153" s="1"/>
  <c r="Z224" i="152"/>
  <c r="AA224" i="152" s="1"/>
  <c r="H224" i="153" s="1"/>
  <c r="Z225" i="152"/>
  <c r="AA225" i="152" s="1"/>
  <c r="H225" i="153" s="1"/>
  <c r="Z226" i="152"/>
  <c r="AA226" i="152" s="1"/>
  <c r="H226" i="153" s="1"/>
  <c r="Z227" i="152"/>
  <c r="AA227" i="152" s="1"/>
  <c r="H227" i="153" s="1"/>
  <c r="Z228" i="152"/>
  <c r="AA228" i="152" s="1"/>
  <c r="H228" i="153" s="1"/>
  <c r="Z229" i="152"/>
  <c r="AA229" i="152" s="1"/>
  <c r="H229" i="153" s="1"/>
  <c r="Z230" i="152"/>
  <c r="AA230" i="152" s="1"/>
  <c r="H230" i="153" s="1"/>
  <c r="Z231" i="152"/>
  <c r="AA231" i="152" s="1"/>
  <c r="H231" i="153" s="1"/>
  <c r="Z232" i="152"/>
  <c r="AA232" i="152" s="1"/>
  <c r="H232" i="153" s="1"/>
  <c r="Z233" i="152"/>
  <c r="AA233" i="152" s="1"/>
  <c r="H233" i="153" s="1"/>
  <c r="Z234" i="152"/>
  <c r="AA234" i="152" s="1"/>
  <c r="H234" i="153" s="1"/>
  <c r="Z235" i="152"/>
  <c r="AA235" i="152" s="1"/>
  <c r="H235" i="153" s="1"/>
  <c r="Z236" i="152"/>
  <c r="AA236" i="152" s="1"/>
  <c r="H236" i="153" s="1"/>
  <c r="Z237" i="152"/>
  <c r="AA237" i="152" s="1"/>
  <c r="H237" i="153" s="1"/>
  <c r="Z238" i="152"/>
  <c r="AA238" i="152" s="1"/>
  <c r="H238" i="153" s="1"/>
  <c r="Z239" i="152"/>
  <c r="AA239" i="152" s="1"/>
  <c r="H239" i="153" s="1"/>
  <c r="Z240" i="152"/>
  <c r="AA240" i="152" s="1"/>
  <c r="H240" i="153" s="1"/>
  <c r="Z241" i="152"/>
  <c r="AA241" i="152" s="1"/>
  <c r="H241" i="153" s="1"/>
  <c r="Z242" i="152"/>
  <c r="AA242" i="152" s="1"/>
  <c r="H242" i="153" s="1"/>
  <c r="Z243" i="152"/>
  <c r="AA243" i="152" s="1"/>
  <c r="H243" i="153" s="1"/>
  <c r="Z244" i="152"/>
  <c r="AA244" i="152" s="1"/>
  <c r="H244" i="153" s="1"/>
  <c r="Z245" i="152"/>
  <c r="AA245" i="152" s="1"/>
  <c r="H245" i="153" s="1"/>
  <c r="Z246" i="152"/>
  <c r="AA246" i="152" s="1"/>
  <c r="H246" i="153" s="1"/>
  <c r="Z247" i="152"/>
  <c r="AA247" i="152" s="1"/>
  <c r="H247" i="153" s="1"/>
  <c r="Z248" i="152"/>
  <c r="AA248" i="152" s="1"/>
  <c r="H248" i="153" s="1"/>
  <c r="Z249" i="152"/>
  <c r="AA249" i="152" s="1"/>
  <c r="H249" i="153" s="1"/>
  <c r="Z250" i="152"/>
  <c r="AA250" i="152" s="1"/>
  <c r="H250" i="153" s="1"/>
  <c r="Z251" i="152"/>
  <c r="AA251" i="152" s="1"/>
  <c r="H251" i="153" s="1"/>
  <c r="Z252" i="152"/>
  <c r="AA252" i="152" s="1"/>
  <c r="H252" i="153" s="1"/>
  <c r="Z253" i="152"/>
  <c r="AA253" i="152" s="1"/>
  <c r="H253" i="153" s="1"/>
  <c r="Z254" i="152"/>
  <c r="AA254" i="152" s="1"/>
  <c r="H254" i="153" s="1"/>
  <c r="Z255" i="152"/>
  <c r="AA255" i="152" s="1"/>
  <c r="H255" i="153" s="1"/>
  <c r="Z256" i="152"/>
  <c r="AA256" i="152" s="1"/>
  <c r="H256" i="153" s="1"/>
  <c r="Z257" i="152"/>
  <c r="AA257" i="152" s="1"/>
  <c r="H257" i="153" s="1"/>
  <c r="Z258" i="152"/>
  <c r="AA258" i="152" s="1"/>
  <c r="H258" i="153" s="1"/>
  <c r="Z259" i="152"/>
  <c r="AA259" i="152" s="1"/>
  <c r="H259" i="153" s="1"/>
  <c r="Z260" i="152"/>
  <c r="AA260" i="152" s="1"/>
  <c r="H260" i="153" s="1"/>
  <c r="Z261" i="152"/>
  <c r="AA261" i="152" s="1"/>
  <c r="H261" i="153" s="1"/>
  <c r="Z262" i="152"/>
  <c r="AA262" i="152" s="1"/>
  <c r="H262" i="153" s="1"/>
  <c r="Z263" i="152"/>
  <c r="AA263" i="152" s="1"/>
  <c r="H263" i="153" s="1"/>
  <c r="Z264" i="152"/>
  <c r="AA264" i="152" s="1"/>
  <c r="H264" i="153" s="1"/>
  <c r="Z265" i="152"/>
  <c r="AA265" i="152" s="1"/>
  <c r="H265" i="153" s="1"/>
  <c r="Z266" i="152"/>
  <c r="AA266" i="152" s="1"/>
  <c r="H266" i="153" s="1"/>
  <c r="Z267" i="152"/>
  <c r="AA267" i="152" s="1"/>
  <c r="H267" i="153" s="1"/>
  <c r="Z268" i="152"/>
  <c r="AA268" i="152" s="1"/>
  <c r="H268" i="153" s="1"/>
  <c r="Z269" i="152"/>
  <c r="AA269" i="152" s="1"/>
  <c r="H269" i="153" s="1"/>
  <c r="Z270" i="152"/>
  <c r="AA270" i="152" s="1"/>
  <c r="H270" i="153" s="1"/>
  <c r="Z272" i="152"/>
  <c r="AA272" i="152" s="1"/>
  <c r="H272" i="153" s="1"/>
  <c r="Z273" i="152"/>
  <c r="AA273" i="152" s="1"/>
  <c r="H273" i="153" s="1"/>
  <c r="Z274" i="152"/>
  <c r="AA274" i="152" s="1"/>
  <c r="H274" i="153" s="1"/>
  <c r="Z275" i="152"/>
  <c r="AA275" i="152" s="1"/>
  <c r="H275" i="153" s="1"/>
  <c r="Z276" i="152"/>
  <c r="AA276" i="152" s="1"/>
  <c r="H276" i="153" s="1"/>
  <c r="Z277" i="152"/>
  <c r="AA277" i="152" s="1"/>
  <c r="H277" i="153" s="1"/>
  <c r="Z278" i="152"/>
  <c r="AA278" i="152" s="1"/>
  <c r="H278" i="153" s="1"/>
  <c r="Z279" i="152"/>
  <c r="AA279" i="152" s="1"/>
  <c r="H279" i="153" s="1"/>
  <c r="Z280" i="152"/>
  <c r="AA280" i="152" s="1"/>
  <c r="H280" i="153" s="1"/>
  <c r="Z281" i="152"/>
  <c r="AA281" i="152" s="1"/>
  <c r="H281" i="153" s="1"/>
  <c r="Z282" i="152"/>
  <c r="AA282" i="152" s="1"/>
  <c r="H282" i="153" s="1"/>
  <c r="Z283" i="152"/>
  <c r="AA283" i="152" s="1"/>
  <c r="H283" i="153" s="1"/>
  <c r="Z284" i="152"/>
  <c r="AA284" i="152" s="1"/>
  <c r="H284" i="153" s="1"/>
  <c r="Z285" i="152"/>
  <c r="AA285" i="152" s="1"/>
  <c r="H285" i="153" s="1"/>
  <c r="Z286" i="152"/>
  <c r="AA286" i="152" s="1"/>
  <c r="H286" i="153" s="1"/>
  <c r="Z288" i="152"/>
  <c r="AA288" i="152" s="1"/>
  <c r="H288" i="153" s="1"/>
  <c r="Z289" i="152"/>
  <c r="AA289" i="152" s="1"/>
  <c r="H289" i="153" s="1"/>
  <c r="Z290" i="152"/>
  <c r="AA290" i="152" s="1"/>
  <c r="H290" i="153" s="1"/>
  <c r="Z291" i="152"/>
  <c r="AA291" i="152" s="1"/>
  <c r="H291" i="153" s="1"/>
  <c r="Z293" i="152"/>
  <c r="AA293" i="152" s="1"/>
  <c r="H293" i="153" s="1"/>
  <c r="Z294" i="152"/>
  <c r="AA294" i="152" s="1"/>
  <c r="H294" i="153" s="1"/>
  <c r="Z295" i="152"/>
  <c r="AA295" i="152" s="1"/>
  <c r="H295" i="153" s="1"/>
  <c r="Z296" i="152"/>
  <c r="AA296" i="152" s="1"/>
  <c r="H296" i="153" s="1"/>
  <c r="Z298" i="152"/>
  <c r="AA298" i="152" s="1"/>
  <c r="H298" i="153" s="1"/>
  <c r="Z299" i="152"/>
  <c r="AA299" i="152" s="1"/>
  <c r="H299" i="153" s="1"/>
  <c r="Z301" i="152"/>
  <c r="AA301" i="152" s="1"/>
  <c r="H301" i="153" s="1"/>
  <c r="Z302" i="152"/>
  <c r="AA302" i="152" s="1"/>
  <c r="H302" i="153" s="1"/>
  <c r="Z303" i="152"/>
  <c r="AA303" i="152" s="1"/>
  <c r="H303" i="153" s="1"/>
  <c r="Z304" i="152"/>
  <c r="AA304" i="152" s="1"/>
  <c r="H304" i="153" s="1"/>
  <c r="Z306" i="152"/>
  <c r="AA306" i="152" s="1"/>
  <c r="H306" i="153" s="1"/>
  <c r="Z307" i="152"/>
  <c r="AA307" i="152" s="1"/>
  <c r="H307" i="153" s="1"/>
  <c r="Z308" i="152"/>
  <c r="AA308" i="152" s="1"/>
  <c r="H308" i="153" s="1"/>
  <c r="Z309" i="152"/>
  <c r="AA309" i="152" s="1"/>
  <c r="H309" i="153" s="1"/>
  <c r="Z311" i="152"/>
  <c r="AA311" i="152" s="1"/>
  <c r="H311" i="153" s="1"/>
  <c r="Z312" i="152"/>
  <c r="AA312" i="152" s="1"/>
  <c r="H312" i="153" s="1"/>
  <c r="Z313" i="152"/>
  <c r="AA313" i="152" s="1"/>
  <c r="H313" i="153" s="1"/>
  <c r="Z315" i="152"/>
  <c r="AA315" i="152" s="1"/>
  <c r="H315" i="153" s="1"/>
  <c r="Z316" i="152"/>
  <c r="AA316" i="152" s="1"/>
  <c r="H316" i="153" s="1"/>
  <c r="Z317" i="152"/>
  <c r="AA317" i="152" s="1"/>
  <c r="H317" i="153" s="1"/>
  <c r="Z318" i="152"/>
  <c r="AA318" i="152" s="1"/>
  <c r="H318" i="153" s="1"/>
  <c r="Z319" i="152"/>
  <c r="AA319" i="152" s="1"/>
  <c r="H319" i="153" s="1"/>
  <c r="Z321" i="152"/>
  <c r="AA321" i="152" s="1"/>
  <c r="H321" i="153" s="1"/>
  <c r="Z323" i="152"/>
  <c r="AA323" i="152" s="1"/>
  <c r="H323" i="153" s="1"/>
  <c r="Z325" i="152"/>
  <c r="AA325" i="152" s="1"/>
  <c r="H325" i="153" s="1"/>
  <c r="Z326" i="152"/>
  <c r="AA326" i="152" s="1"/>
  <c r="H326" i="153" s="1"/>
  <c r="Z328" i="152"/>
  <c r="AA328" i="152" s="1"/>
  <c r="H328" i="153" s="1"/>
  <c r="Z330" i="152"/>
  <c r="AA330" i="152" s="1"/>
  <c r="H330" i="153" s="1"/>
  <c r="Z332" i="152"/>
  <c r="AA332" i="152" s="1"/>
  <c r="H332" i="153" s="1"/>
  <c r="Z333" i="152"/>
  <c r="AA333" i="152" s="1"/>
  <c r="H333" i="153" s="1"/>
  <c r="Z335" i="152"/>
  <c r="AA335" i="152" s="1"/>
  <c r="H335" i="153" s="1"/>
  <c r="Z337" i="152"/>
  <c r="AA337" i="152" s="1"/>
  <c r="H337" i="153" s="1"/>
  <c r="Z338" i="152"/>
  <c r="AA338" i="152" s="1"/>
  <c r="H338" i="153" s="1"/>
  <c r="Z339" i="152"/>
  <c r="AA339" i="152" s="1"/>
  <c r="H339" i="153" s="1"/>
  <c r="Z340" i="152"/>
  <c r="AA340" i="152" s="1"/>
  <c r="H340" i="153" s="1"/>
  <c r="Z341" i="152"/>
  <c r="AA341" i="152" s="1"/>
  <c r="H341" i="153" s="1"/>
  <c r="Z342" i="152"/>
  <c r="AA342" i="152" s="1"/>
  <c r="H342" i="153" s="1"/>
  <c r="Z343" i="152"/>
  <c r="AA343" i="152" s="1"/>
  <c r="H343" i="153" s="1"/>
  <c r="Z345" i="152"/>
  <c r="AA345" i="152" s="1"/>
  <c r="H345" i="153" s="1"/>
  <c r="Z346" i="152"/>
  <c r="AA346" i="152" s="1"/>
  <c r="H346" i="153" s="1"/>
  <c r="Z348" i="152"/>
  <c r="AA348" i="152" s="1"/>
  <c r="H348" i="153" s="1"/>
  <c r="Z349" i="152"/>
  <c r="AA349" i="152" s="1"/>
  <c r="H349" i="153" s="1"/>
  <c r="Z350" i="152"/>
  <c r="AA350" i="152" s="1"/>
  <c r="H350" i="153" s="1"/>
  <c r="Z351" i="152"/>
  <c r="AA351" i="152" s="1"/>
  <c r="H351" i="153" s="1"/>
  <c r="Z352" i="152"/>
  <c r="AA352" i="152" s="1"/>
  <c r="H352" i="153" s="1"/>
  <c r="Z354" i="152"/>
  <c r="AA354" i="152" s="1"/>
  <c r="H354" i="153" s="1"/>
  <c r="Z355" i="152"/>
  <c r="AA355" i="152" s="1"/>
  <c r="H355" i="153" s="1"/>
  <c r="Z356" i="152"/>
  <c r="AA356" i="152" s="1"/>
  <c r="H356" i="153" s="1"/>
  <c r="Z357" i="152"/>
  <c r="AA357" i="152" s="1"/>
  <c r="H357" i="153" s="1"/>
  <c r="Z359" i="152"/>
  <c r="AA359" i="152" s="1"/>
  <c r="H359" i="153" s="1"/>
  <c r="Z360" i="152"/>
  <c r="AA360" i="152" s="1"/>
  <c r="H360" i="153" s="1"/>
  <c r="Z362" i="152"/>
  <c r="AA362" i="152" s="1"/>
  <c r="H362" i="153" s="1"/>
  <c r="Z364" i="152"/>
  <c r="AA364" i="152" s="1"/>
  <c r="H364" i="153" s="1"/>
  <c r="Z366" i="152"/>
  <c r="AA366" i="152" s="1"/>
  <c r="H366" i="153" s="1"/>
  <c r="Z368" i="152"/>
  <c r="AA368" i="152" s="1"/>
  <c r="H368" i="153" s="1"/>
  <c r="Z370" i="152"/>
  <c r="AA370" i="152" s="1"/>
  <c r="H370" i="153" s="1"/>
  <c r="Z371" i="152"/>
  <c r="AA371" i="152" s="1"/>
  <c r="H371" i="153" s="1"/>
  <c r="Z372" i="152"/>
  <c r="AA372" i="152" s="1"/>
  <c r="H372" i="153" s="1"/>
  <c r="Z373" i="152"/>
  <c r="AA373" i="152" s="1"/>
  <c r="H373" i="153" s="1"/>
  <c r="Z379" i="152"/>
  <c r="AA379" i="152" s="1"/>
  <c r="H379" i="153" s="1"/>
  <c r="Z380" i="152"/>
  <c r="AA380" i="152" s="1"/>
  <c r="H380" i="153" s="1"/>
  <c r="Z381" i="152"/>
  <c r="AA381" i="152" s="1"/>
  <c r="H381" i="153" s="1"/>
  <c r="Z382" i="152"/>
  <c r="AA382" i="152" s="1"/>
  <c r="H382" i="153" s="1"/>
  <c r="Z383" i="152"/>
  <c r="AA383" i="152" s="1"/>
  <c r="H383" i="153" s="1"/>
  <c r="Z384" i="152"/>
  <c r="AA384" i="152" s="1"/>
  <c r="H384" i="153" s="1"/>
  <c r="Z385" i="152"/>
  <c r="AA385" i="152" s="1"/>
  <c r="H385" i="153" s="1"/>
  <c r="Z388" i="152"/>
  <c r="AA388" i="152" s="1"/>
  <c r="H388" i="153" s="1"/>
  <c r="Z389" i="152"/>
  <c r="AA389" i="152" s="1"/>
  <c r="H389" i="153" s="1"/>
  <c r="Z391" i="152"/>
  <c r="AA391" i="152" s="1"/>
  <c r="H391" i="153" s="1"/>
  <c r="Z392" i="152"/>
  <c r="AA392" i="152" s="1"/>
  <c r="H392" i="153" s="1"/>
  <c r="Z393" i="152"/>
  <c r="AA393" i="152" s="1"/>
  <c r="H393" i="153" s="1"/>
  <c r="Z394" i="152"/>
  <c r="AA394" i="152" s="1"/>
  <c r="H394" i="153" s="1"/>
  <c r="Z395" i="152"/>
  <c r="AA395" i="152" s="1"/>
  <c r="H395" i="153" s="1"/>
  <c r="Z396" i="152"/>
  <c r="AA396" i="152" s="1"/>
  <c r="H396" i="153" s="1"/>
  <c r="Z397" i="152"/>
  <c r="AA397" i="152" s="1"/>
  <c r="H397" i="153" s="1"/>
  <c r="Z398" i="152"/>
  <c r="AA398" i="152" s="1"/>
  <c r="H398" i="153" s="1"/>
  <c r="Z399" i="152"/>
  <c r="AA399" i="152" s="1"/>
  <c r="H399" i="153" s="1"/>
  <c r="Z400" i="152"/>
  <c r="AA400" i="152" s="1"/>
  <c r="H400" i="153" s="1"/>
  <c r="Z403" i="152"/>
  <c r="AA403" i="152" s="1"/>
  <c r="H403" i="153" s="1"/>
  <c r="Z404" i="152"/>
  <c r="AA404" i="152" s="1"/>
  <c r="H404" i="153" s="1"/>
  <c r="Z405" i="152"/>
  <c r="AA405" i="152" s="1"/>
  <c r="H405" i="153" s="1"/>
  <c r="Z406" i="152"/>
  <c r="AA406" i="152" s="1"/>
  <c r="H406" i="153" s="1"/>
  <c r="Z407" i="152"/>
  <c r="AA407" i="152" s="1"/>
  <c r="H407" i="153" s="1"/>
  <c r="Z409" i="152"/>
  <c r="AA409" i="152" s="1"/>
  <c r="H409" i="153" s="1"/>
  <c r="Z410" i="152"/>
  <c r="AA410" i="152" s="1"/>
  <c r="H410" i="153" s="1"/>
  <c r="Z411" i="152"/>
  <c r="AA411" i="152" s="1"/>
  <c r="H411" i="153" s="1"/>
  <c r="Z412" i="152"/>
  <c r="AA412" i="152" s="1"/>
  <c r="H412" i="153" s="1"/>
  <c r="Z413" i="152"/>
  <c r="AA413" i="152" s="1"/>
  <c r="Z414" i="152"/>
  <c r="AA414" i="152" s="1"/>
  <c r="H414" i="153" s="1"/>
  <c r="Z415" i="152"/>
  <c r="AA415" i="152" s="1"/>
  <c r="H415" i="153" s="1"/>
  <c r="Z416" i="152"/>
  <c r="AA416" i="152" s="1"/>
  <c r="H416" i="153" s="1"/>
  <c r="Z417" i="152"/>
  <c r="AA417" i="152" s="1"/>
  <c r="H417" i="153" s="1"/>
  <c r="Z418" i="152"/>
  <c r="AA418" i="152" s="1"/>
  <c r="H418" i="153" s="1"/>
  <c r="Z419" i="152"/>
  <c r="AA419" i="152" s="1"/>
  <c r="H419" i="153" s="1"/>
  <c r="Z420" i="152"/>
  <c r="AA420" i="152" s="1"/>
  <c r="H420" i="153" s="1"/>
  <c r="Z423" i="152"/>
  <c r="AA423" i="152" s="1"/>
  <c r="H423" i="153" s="1"/>
  <c r="Z424" i="152"/>
  <c r="AA424" i="152" s="1"/>
  <c r="H424" i="153" s="1"/>
  <c r="Z425" i="152"/>
  <c r="AA425" i="152" s="1"/>
  <c r="H425" i="153" s="1"/>
  <c r="Z426" i="152"/>
  <c r="AA426" i="152" s="1"/>
  <c r="H426" i="153" s="1"/>
  <c r="Z427" i="152"/>
  <c r="AA427" i="152" s="1"/>
  <c r="H427" i="153" s="1"/>
  <c r="Z428" i="152"/>
  <c r="AA428" i="152" s="1"/>
  <c r="H428" i="153" s="1"/>
  <c r="Z421" i="152"/>
  <c r="AA421" i="152" s="1"/>
  <c r="H413" i="153" l="1"/>
  <c r="H421" i="153"/>
  <c r="J421" i="153" s="1"/>
  <c r="X421" i="153" s="1"/>
  <c r="A373" i="153"/>
  <c r="J32" i="153"/>
  <c r="J16" i="153"/>
  <c r="J418" i="153"/>
  <c r="J414" i="153"/>
  <c r="J405" i="153"/>
  <c r="J399" i="153"/>
  <c r="J395" i="153"/>
  <c r="J384" i="153"/>
  <c r="J424" i="153"/>
  <c r="J380" i="153"/>
  <c r="J371" i="153"/>
  <c r="J187" i="153"/>
  <c r="J179" i="153"/>
  <c r="J163" i="153"/>
  <c r="J159" i="153"/>
  <c r="J155" i="153"/>
  <c r="J147" i="153"/>
  <c r="J127" i="153"/>
  <c r="J123" i="153"/>
  <c r="J115" i="153"/>
  <c r="J111" i="153"/>
  <c r="J107" i="153"/>
  <c r="J99" i="153"/>
  <c r="J95" i="153"/>
  <c r="J91" i="153"/>
  <c r="J83" i="153"/>
  <c r="J63" i="153"/>
  <c r="J59" i="153"/>
  <c r="J51" i="153"/>
  <c r="J47" i="153"/>
  <c r="J43" i="153"/>
  <c r="J35" i="153"/>
  <c r="J31" i="153"/>
  <c r="J27" i="153"/>
  <c r="J19" i="153"/>
  <c r="J269" i="153"/>
  <c r="J257" i="153"/>
  <c r="J253" i="153"/>
  <c r="J241" i="153"/>
  <c r="J237" i="153"/>
  <c r="J225" i="153"/>
  <c r="X225" i="153" s="1"/>
  <c r="J221" i="153"/>
  <c r="X221" i="153" s="1"/>
  <c r="J197" i="153"/>
  <c r="J185" i="153"/>
  <c r="J181" i="153"/>
  <c r="J177" i="153"/>
  <c r="J169" i="153"/>
  <c r="J165" i="153"/>
  <c r="J161" i="153"/>
  <c r="J153" i="153"/>
  <c r="J149" i="153"/>
  <c r="J145" i="153"/>
  <c r="J121" i="153"/>
  <c r="J117" i="153"/>
  <c r="J113" i="153"/>
  <c r="J105" i="153"/>
  <c r="J101" i="153"/>
  <c r="J97" i="153"/>
  <c r="J89" i="153"/>
  <c r="J85" i="153"/>
  <c r="J81" i="153"/>
  <c r="J57" i="153"/>
  <c r="J53" i="153"/>
  <c r="J49" i="153"/>
  <c r="J41" i="153"/>
  <c r="J37" i="153"/>
  <c r="J33" i="153"/>
  <c r="J25" i="153"/>
  <c r="J21" i="153"/>
  <c r="J17" i="153"/>
  <c r="J391" i="153"/>
  <c r="J137" i="153"/>
  <c r="J133" i="153"/>
  <c r="J129" i="153"/>
  <c r="J73" i="153"/>
  <c r="J69" i="153"/>
  <c r="J65" i="153"/>
  <c r="J143" i="153"/>
  <c r="J139" i="153"/>
  <c r="J131" i="153"/>
  <c r="J79" i="153"/>
  <c r="J75" i="153"/>
  <c r="J67" i="153"/>
  <c r="J15" i="153"/>
  <c r="J428" i="153"/>
  <c r="J410" i="153"/>
  <c r="J183" i="153"/>
  <c r="J28" i="153"/>
  <c r="J24" i="153"/>
  <c r="J157" i="153"/>
  <c r="J141" i="153"/>
  <c r="J125" i="153"/>
  <c r="J109" i="153"/>
  <c r="J93" i="153"/>
  <c r="J77" i="153"/>
  <c r="J61" i="153"/>
  <c r="J45" i="153"/>
  <c r="J29" i="153"/>
  <c r="J426" i="153"/>
  <c r="J420" i="153"/>
  <c r="J416" i="153"/>
  <c r="J412" i="153"/>
  <c r="J407" i="153"/>
  <c r="J403" i="153"/>
  <c r="J397" i="153"/>
  <c r="J393" i="153"/>
  <c r="J388" i="153"/>
  <c r="J382" i="153"/>
  <c r="J373" i="153"/>
  <c r="J368" i="153"/>
  <c r="J360" i="153"/>
  <c r="J355" i="153"/>
  <c r="J350" i="153"/>
  <c r="J345" i="153"/>
  <c r="J340" i="153"/>
  <c r="J335" i="153"/>
  <c r="J329" i="153"/>
  <c r="J325" i="153"/>
  <c r="J321" i="153"/>
  <c r="J316" i="153"/>
  <c r="J312" i="153"/>
  <c r="J308" i="153"/>
  <c r="J304" i="153"/>
  <c r="J300" i="153"/>
  <c r="J296" i="153"/>
  <c r="J292" i="153"/>
  <c r="J288" i="153"/>
  <c r="J284" i="153"/>
  <c r="J280" i="153"/>
  <c r="J276" i="153"/>
  <c r="J272" i="153"/>
  <c r="J265" i="153"/>
  <c r="J261" i="153"/>
  <c r="J249" i="153"/>
  <c r="J245" i="153"/>
  <c r="J233" i="153"/>
  <c r="X233" i="153" s="1"/>
  <c r="J229" i="153"/>
  <c r="X229" i="153" s="1"/>
  <c r="J193" i="153"/>
  <c r="J189" i="153"/>
  <c r="J173" i="153"/>
  <c r="J151" i="153"/>
  <c r="J135" i="153"/>
  <c r="J119" i="153"/>
  <c r="J103" i="153"/>
  <c r="J87" i="153"/>
  <c r="J71" i="153"/>
  <c r="J55" i="153"/>
  <c r="J39" i="153"/>
  <c r="J23" i="153"/>
  <c r="J20" i="153"/>
  <c r="J364" i="153"/>
  <c r="J357" i="153"/>
  <c r="J352" i="153"/>
  <c r="J348" i="153"/>
  <c r="J342" i="153"/>
  <c r="J338" i="153"/>
  <c r="J332" i="153"/>
  <c r="J327" i="153"/>
  <c r="J323" i="153"/>
  <c r="J318" i="153"/>
  <c r="J314" i="153"/>
  <c r="J310" i="153"/>
  <c r="J306" i="153"/>
  <c r="J302" i="153"/>
  <c r="J298" i="153"/>
  <c r="J294" i="153"/>
  <c r="J290" i="153"/>
  <c r="J286" i="153"/>
  <c r="J282" i="153"/>
  <c r="J278" i="153"/>
  <c r="J274" i="153"/>
  <c r="J425" i="153"/>
  <c r="J419" i="153"/>
  <c r="J415" i="153"/>
  <c r="J411" i="153"/>
  <c r="J406" i="153"/>
  <c r="J400" i="153"/>
  <c r="J396" i="153"/>
  <c r="J392" i="153"/>
  <c r="J385" i="153"/>
  <c r="J381" i="153"/>
  <c r="J372" i="153"/>
  <c r="J366" i="153"/>
  <c r="J359" i="153"/>
  <c r="J354" i="153"/>
  <c r="J349" i="153"/>
  <c r="J343" i="153"/>
  <c r="J339" i="153"/>
  <c r="J333" i="153"/>
  <c r="J328" i="153"/>
  <c r="J324" i="153"/>
  <c r="J319" i="153"/>
  <c r="J315" i="153"/>
  <c r="J311" i="153"/>
  <c r="J307" i="153"/>
  <c r="J303" i="153"/>
  <c r="J299" i="153"/>
  <c r="J295" i="153"/>
  <c r="J291" i="153"/>
  <c r="J287" i="153"/>
  <c r="J283" i="153"/>
  <c r="J279" i="153"/>
  <c r="J270" i="153"/>
  <c r="J186" i="153"/>
  <c r="J182" i="153"/>
  <c r="J178" i="153"/>
  <c r="J174" i="153"/>
  <c r="J170" i="153"/>
  <c r="J166" i="153"/>
  <c r="J162" i="153"/>
  <c r="J158" i="153"/>
  <c r="J154" i="153"/>
  <c r="J150" i="153"/>
  <c r="J146" i="153"/>
  <c r="J142" i="153"/>
  <c r="J138" i="153"/>
  <c r="J134" i="153"/>
  <c r="J130" i="153"/>
  <c r="J126" i="153"/>
  <c r="J122" i="153"/>
  <c r="J118" i="153"/>
  <c r="J114" i="153"/>
  <c r="J110" i="153"/>
  <c r="J106" i="153"/>
  <c r="J102" i="153"/>
  <c r="J98" i="153"/>
  <c r="J94" i="153"/>
  <c r="J50" i="153"/>
  <c r="J46" i="153"/>
  <c r="J42" i="153"/>
  <c r="J38" i="153"/>
  <c r="J34" i="153"/>
  <c r="J30" i="153"/>
  <c r="J26" i="153"/>
  <c r="J22" i="153"/>
  <c r="J18" i="153"/>
  <c r="J14" i="153"/>
  <c r="J427" i="153"/>
  <c r="J423" i="153"/>
  <c r="J417" i="153"/>
  <c r="J413" i="153"/>
  <c r="J409" i="153"/>
  <c r="J404" i="153"/>
  <c r="J398" i="153"/>
  <c r="J394" i="153"/>
  <c r="J389" i="153"/>
  <c r="J383" i="153"/>
  <c r="J379" i="153"/>
  <c r="J370" i="153"/>
  <c r="J362" i="153"/>
  <c r="J356" i="153"/>
  <c r="J351" i="153"/>
  <c r="J346" i="153"/>
  <c r="J341" i="153"/>
  <c r="J337" i="153"/>
  <c r="J330" i="153"/>
  <c r="J326" i="153"/>
  <c r="J322" i="153"/>
  <c r="J317" i="153"/>
  <c r="J313" i="153"/>
  <c r="J309" i="153"/>
  <c r="J305" i="153"/>
  <c r="J301" i="153"/>
  <c r="J297" i="153"/>
  <c r="J293" i="153"/>
  <c r="J289" i="153"/>
  <c r="J285" i="153"/>
  <c r="J281" i="153"/>
  <c r="J277" i="153"/>
  <c r="J273" i="153"/>
  <c r="J268" i="153"/>
  <c r="J264" i="153"/>
  <c r="J260" i="153"/>
  <c r="J256" i="153"/>
  <c r="J252" i="153"/>
  <c r="J248" i="153"/>
  <c r="J244" i="153"/>
  <c r="J240" i="153"/>
  <c r="J236" i="153"/>
  <c r="J232" i="153"/>
  <c r="X232" i="153" s="1"/>
  <c r="J228" i="153"/>
  <c r="X228" i="153" s="1"/>
  <c r="J224" i="153"/>
  <c r="X224" i="153" s="1"/>
  <c r="J220" i="153"/>
  <c r="X220" i="153" s="1"/>
  <c r="J196" i="153"/>
  <c r="J192" i="153"/>
  <c r="J188" i="153"/>
  <c r="J184" i="153"/>
  <c r="J180" i="153"/>
  <c r="J176" i="153"/>
  <c r="J172" i="153"/>
  <c r="J164" i="153"/>
  <c r="J160" i="153"/>
  <c r="J156" i="153"/>
  <c r="J152" i="153"/>
  <c r="J148" i="153"/>
  <c r="J144" i="153"/>
  <c r="J140" i="153"/>
  <c r="J136" i="153"/>
  <c r="J132" i="153"/>
  <c r="J128" i="153"/>
  <c r="J124" i="153"/>
  <c r="J120" i="153"/>
  <c r="J116" i="153"/>
  <c r="J112" i="153"/>
  <c r="J108" i="153"/>
  <c r="J104" i="153"/>
  <c r="J100" i="153"/>
  <c r="J96" i="153"/>
  <c r="J48" i="153"/>
  <c r="J44" i="153"/>
  <c r="J40" i="153"/>
  <c r="J36" i="153"/>
  <c r="J266" i="153"/>
  <c r="J262" i="153"/>
  <c r="J258" i="153"/>
  <c r="J254" i="153"/>
  <c r="J250" i="153"/>
  <c r="J246" i="153"/>
  <c r="J242" i="153"/>
  <c r="J238" i="153"/>
  <c r="J234" i="153"/>
  <c r="X234" i="153" s="1"/>
  <c r="J230" i="153"/>
  <c r="X230" i="153" s="1"/>
  <c r="J226" i="153"/>
  <c r="X226" i="153" s="1"/>
  <c r="J222" i="153"/>
  <c r="X222" i="153" s="1"/>
  <c r="J194" i="153"/>
  <c r="J190" i="153"/>
  <c r="J267" i="153"/>
  <c r="J263" i="153"/>
  <c r="J259" i="153"/>
  <c r="J255" i="153"/>
  <c r="J251" i="153"/>
  <c r="J247" i="153"/>
  <c r="J243" i="153"/>
  <c r="J239" i="153"/>
  <c r="J235" i="153"/>
  <c r="J231" i="153"/>
  <c r="X231" i="153" s="1"/>
  <c r="J227" i="153"/>
  <c r="X227" i="153" s="1"/>
  <c r="J223" i="153"/>
  <c r="X223" i="153" s="1"/>
  <c r="J219" i="153"/>
  <c r="X219" i="153" s="1"/>
  <c r="J195" i="153"/>
  <c r="J191" i="153"/>
  <c r="J175" i="153"/>
  <c r="J171" i="153"/>
  <c r="J167" i="153"/>
  <c r="J168" i="153"/>
  <c r="J90" i="153"/>
  <c r="J86" i="153"/>
  <c r="J82" i="153"/>
  <c r="J78" i="153"/>
  <c r="J74" i="153"/>
  <c r="J70" i="153"/>
  <c r="J66" i="153"/>
  <c r="J62" i="153"/>
  <c r="J58" i="153"/>
  <c r="J54" i="153"/>
  <c r="J92" i="153"/>
  <c r="J88" i="153"/>
  <c r="J84" i="153"/>
  <c r="J80" i="153"/>
  <c r="J76" i="153"/>
  <c r="J72" i="153"/>
  <c r="J68" i="153"/>
  <c r="J64" i="153"/>
  <c r="J60" i="153"/>
  <c r="J56" i="153"/>
  <c r="J52" i="153"/>
  <c r="A374" i="153" l="1"/>
  <c r="A375" i="153" s="1"/>
  <c r="A377" i="153" s="1"/>
  <c r="A379" i="153" s="1"/>
  <c r="A380" i="153" s="1"/>
  <c r="A381" i="153" s="1"/>
  <c r="A382" i="153" s="1"/>
  <c r="A383" i="153" s="1"/>
  <c r="A384" i="153" s="1"/>
  <c r="A385" i="153" s="1"/>
  <c r="K37" i="89"/>
  <c r="O35" i="154"/>
  <c r="O36" i="154" s="1"/>
  <c r="N35" i="154"/>
  <c r="N36" i="154" s="1"/>
  <c r="M35" i="154"/>
  <c r="M36" i="154" s="1"/>
  <c r="L35" i="154"/>
  <c r="L36" i="154" s="1"/>
  <c r="K35" i="154"/>
  <c r="K36" i="154" s="1"/>
  <c r="J35" i="154"/>
  <c r="J36" i="154" s="1"/>
  <c r="I35" i="154"/>
  <c r="I36" i="154" s="1"/>
  <c r="H35" i="154"/>
  <c r="G35" i="154"/>
  <c r="G36" i="154" s="1"/>
  <c r="F35" i="154"/>
  <c r="F36" i="154" s="1"/>
  <c r="E35" i="154"/>
  <c r="E36" i="154" s="1"/>
  <c r="D35" i="154"/>
  <c r="E38" i="154"/>
  <c r="F38" i="154"/>
  <c r="G38" i="154"/>
  <c r="H38" i="154"/>
  <c r="I38" i="154"/>
  <c r="J38" i="154"/>
  <c r="K38" i="154"/>
  <c r="L38" i="154"/>
  <c r="M38" i="154"/>
  <c r="N38" i="154"/>
  <c r="O38" i="154"/>
  <c r="D38" i="154"/>
  <c r="H36" i="154"/>
  <c r="C34" i="154"/>
  <c r="O30" i="154"/>
  <c r="O31" i="154" s="1"/>
  <c r="N30" i="154"/>
  <c r="N31" i="154" s="1"/>
  <c r="M30" i="154"/>
  <c r="M31" i="154" s="1"/>
  <c r="L30" i="154"/>
  <c r="L31" i="154" s="1"/>
  <c r="K30" i="154"/>
  <c r="K31" i="154" s="1"/>
  <c r="J30" i="154"/>
  <c r="J31" i="154" s="1"/>
  <c r="I30" i="154"/>
  <c r="I31" i="154" s="1"/>
  <c r="H30" i="154"/>
  <c r="H31" i="154" s="1"/>
  <c r="G30" i="154"/>
  <c r="G31" i="154" s="1"/>
  <c r="F30" i="154"/>
  <c r="F31" i="154" s="1"/>
  <c r="E30" i="154"/>
  <c r="E31" i="154" s="1"/>
  <c r="D30" i="154"/>
  <c r="D31" i="154" s="1"/>
  <c r="C29" i="154"/>
  <c r="O25" i="154"/>
  <c r="O26" i="154" s="1"/>
  <c r="N25" i="154"/>
  <c r="N26" i="154" s="1"/>
  <c r="M25" i="154"/>
  <c r="M26" i="154" s="1"/>
  <c r="L25" i="154"/>
  <c r="L26" i="154" s="1"/>
  <c r="K25" i="154"/>
  <c r="K26" i="154" s="1"/>
  <c r="J25" i="154"/>
  <c r="J26" i="154" s="1"/>
  <c r="I25" i="154"/>
  <c r="I26" i="154" s="1"/>
  <c r="H25" i="154"/>
  <c r="H26" i="154" s="1"/>
  <c r="G25" i="154"/>
  <c r="G26" i="154" s="1"/>
  <c r="F25" i="154"/>
  <c r="F26" i="154" s="1"/>
  <c r="E25" i="154"/>
  <c r="E26" i="154" s="1"/>
  <c r="D25" i="154"/>
  <c r="D26" i="154" s="1"/>
  <c r="C24" i="154"/>
  <c r="O19" i="154"/>
  <c r="N19" i="154"/>
  <c r="M19" i="154"/>
  <c r="L19" i="154"/>
  <c r="K19" i="154"/>
  <c r="J19" i="154"/>
  <c r="I19" i="154"/>
  <c r="H19" i="154"/>
  <c r="G19" i="154"/>
  <c r="F19" i="154"/>
  <c r="E19" i="154"/>
  <c r="C18" i="154"/>
  <c r="O16" i="154"/>
  <c r="N16" i="154"/>
  <c r="M16" i="154"/>
  <c r="L16" i="154"/>
  <c r="K16" i="154"/>
  <c r="J16" i="154"/>
  <c r="I16" i="154"/>
  <c r="H16" i="154"/>
  <c r="G16" i="154"/>
  <c r="F16" i="154"/>
  <c r="E16" i="154"/>
  <c r="D16" i="154"/>
  <c r="C15" i="154"/>
  <c r="O10" i="154"/>
  <c r="O11" i="154" s="1"/>
  <c r="N10" i="154"/>
  <c r="N11" i="154" s="1"/>
  <c r="M10" i="154"/>
  <c r="M11" i="154" s="1"/>
  <c r="L10" i="154"/>
  <c r="L11" i="154" s="1"/>
  <c r="K10" i="154"/>
  <c r="K11" i="154" s="1"/>
  <c r="J10" i="154"/>
  <c r="J11" i="154" s="1"/>
  <c r="I10" i="154"/>
  <c r="I11" i="154" s="1"/>
  <c r="H10" i="154"/>
  <c r="H11" i="154" s="1"/>
  <c r="G10" i="154"/>
  <c r="G11" i="154" s="1"/>
  <c r="F10" i="154"/>
  <c r="F11" i="154" s="1"/>
  <c r="E10" i="154"/>
  <c r="D10" i="154"/>
  <c r="D11" i="154" s="1"/>
  <c r="C9" i="154"/>
  <c r="M429" i="153"/>
  <c r="N429" i="153"/>
  <c r="O429" i="153"/>
  <c r="P429" i="153"/>
  <c r="P431" i="153" s="1"/>
  <c r="H6" i="154" s="1"/>
  <c r="Q429" i="153"/>
  <c r="R429" i="153"/>
  <c r="S429" i="153"/>
  <c r="S431" i="153" s="1"/>
  <c r="K6" i="154" s="1"/>
  <c r="T429" i="153"/>
  <c r="U429" i="153"/>
  <c r="U431" i="153" s="1"/>
  <c r="M6" i="154" s="1"/>
  <c r="V429" i="153"/>
  <c r="V431" i="153" s="1"/>
  <c r="N6" i="154" s="1"/>
  <c r="W429" i="153"/>
  <c r="W431" i="153" s="1"/>
  <c r="O6" i="154" s="1"/>
  <c r="L429" i="153"/>
  <c r="J430" i="153"/>
  <c r="I5" i="153"/>
  <c r="E20" i="154" l="1"/>
  <c r="M20" i="154"/>
  <c r="M39" i="154" s="1"/>
  <c r="M41" i="154" s="1"/>
  <c r="A386" i="153"/>
  <c r="A388" i="153" s="1"/>
  <c r="A389" i="153" s="1"/>
  <c r="A391" i="153" s="1"/>
  <c r="A392" i="153" s="1"/>
  <c r="A393" i="153" s="1"/>
  <c r="A394" i="153" s="1"/>
  <c r="A395" i="153" s="1"/>
  <c r="A396" i="153" s="1"/>
  <c r="A397" i="153" s="1"/>
  <c r="A398" i="153" s="1"/>
  <c r="A399" i="153" s="1"/>
  <c r="A400" i="153" s="1"/>
  <c r="A403" i="153" s="1"/>
  <c r="A404" i="153" s="1"/>
  <c r="A405" i="153" s="1"/>
  <c r="A406" i="153" s="1"/>
  <c r="A407" i="153" s="1"/>
  <c r="A409" i="153" s="1"/>
  <c r="A410" i="153" s="1"/>
  <c r="A411" i="153" s="1"/>
  <c r="A412" i="153" s="1"/>
  <c r="A413" i="153" s="1"/>
  <c r="A414" i="153" s="1"/>
  <c r="A415" i="153" s="1"/>
  <c r="A416" i="153" s="1"/>
  <c r="A417" i="153" s="1"/>
  <c r="A418" i="153" s="1"/>
  <c r="A419" i="153" s="1"/>
  <c r="A420" i="153" s="1"/>
  <c r="G20" i="154"/>
  <c r="G39" i="154" s="1"/>
  <c r="O20" i="154"/>
  <c r="H20" i="154"/>
  <c r="H39" i="154" s="1"/>
  <c r="H41" i="154" s="1"/>
  <c r="X287" i="153"/>
  <c r="J20" i="154"/>
  <c r="J39" i="154" s="1"/>
  <c r="L20" i="154"/>
  <c r="L39" i="154" s="1"/>
  <c r="X324" i="153"/>
  <c r="X325" i="153"/>
  <c r="C10" i="154"/>
  <c r="O39" i="154"/>
  <c r="O41" i="154" s="1"/>
  <c r="C16" i="154"/>
  <c r="D20" i="154"/>
  <c r="K20" i="154"/>
  <c r="I20" i="154"/>
  <c r="I39" i="154" s="1"/>
  <c r="C19" i="154"/>
  <c r="F20" i="154"/>
  <c r="F39" i="154" s="1"/>
  <c r="N20" i="154"/>
  <c r="N39" i="154" s="1"/>
  <c r="N41" i="154" s="1"/>
  <c r="C35" i="154"/>
  <c r="C30" i="154"/>
  <c r="C38" i="154"/>
  <c r="C31" i="154"/>
  <c r="C26" i="154"/>
  <c r="E11" i="154"/>
  <c r="C11" i="154" s="1"/>
  <c r="C25" i="154"/>
  <c r="D36" i="154"/>
  <c r="X411" i="153"/>
  <c r="X403" i="153"/>
  <c r="X270" i="153"/>
  <c r="X425" i="153"/>
  <c r="X410" i="153"/>
  <c r="X404" i="153"/>
  <c r="X392" i="153"/>
  <c r="X372" i="153"/>
  <c r="X366" i="153"/>
  <c r="X354" i="153"/>
  <c r="X348" i="153"/>
  <c r="X328" i="153"/>
  <c r="X321" i="153"/>
  <c r="X286" i="153"/>
  <c r="K429" i="153"/>
  <c r="X381" i="153"/>
  <c r="X368" i="153"/>
  <c r="X362" i="153"/>
  <c r="X359" i="153"/>
  <c r="X347" i="153"/>
  <c r="X344" i="153"/>
  <c r="X335" i="153"/>
  <c r="X326" i="153"/>
  <c r="X319" i="153"/>
  <c r="X313" i="153"/>
  <c r="X309" i="153"/>
  <c r="X299" i="153"/>
  <c r="X296" i="153"/>
  <c r="X391" i="153"/>
  <c r="X388" i="153"/>
  <c r="X364" i="153"/>
  <c r="X343" i="153"/>
  <c r="X333" i="153"/>
  <c r="X330" i="153"/>
  <c r="X323" i="153"/>
  <c r="X304" i="153"/>
  <c r="X291" i="153"/>
  <c r="A421" i="153" l="1"/>
  <c r="A423" i="153" s="1"/>
  <c r="A424" i="153" s="1"/>
  <c r="A425" i="153" s="1"/>
  <c r="A426" i="153" s="1"/>
  <c r="A427" i="153" s="1"/>
  <c r="A428" i="153" s="1"/>
  <c r="C20" i="154"/>
  <c r="E39" i="154"/>
  <c r="K39" i="154"/>
  <c r="K41" i="154" s="1"/>
  <c r="D39" i="154"/>
  <c r="C36" i="154"/>
  <c r="C39" i="154" l="1"/>
  <c r="M275" i="152"/>
  <c r="I275" i="153" s="1"/>
  <c r="J275" i="153" s="1"/>
  <c r="X428" i="153" l="1"/>
  <c r="X427" i="153"/>
  <c r="X426" i="153"/>
  <c r="X424" i="153"/>
  <c r="X423" i="153"/>
  <c r="X422" i="153"/>
  <c r="X420" i="153"/>
  <c r="X419" i="153"/>
  <c r="X418" i="153"/>
  <c r="X417" i="153"/>
  <c r="X416" i="153"/>
  <c r="X415" i="153"/>
  <c r="X414" i="153"/>
  <c r="X413" i="153"/>
  <c r="X412" i="153"/>
  <c r="X409" i="153"/>
  <c r="X407" i="153"/>
  <c r="X406" i="153"/>
  <c r="X405" i="153"/>
  <c r="X402" i="153"/>
  <c r="X401" i="153"/>
  <c r="X400" i="153"/>
  <c r="X399" i="153"/>
  <c r="X398" i="153"/>
  <c r="X397" i="153"/>
  <c r="X396" i="153"/>
  <c r="X395" i="153"/>
  <c r="X394" i="153"/>
  <c r="X393" i="153"/>
  <c r="X390" i="153"/>
  <c r="X389" i="153"/>
  <c r="X387" i="153"/>
  <c r="X385" i="153"/>
  <c r="X384" i="153"/>
  <c r="X383" i="153"/>
  <c r="X382" i="153"/>
  <c r="X380" i="153"/>
  <c r="X379" i="153"/>
  <c r="X378" i="153"/>
  <c r="X373" i="153"/>
  <c r="X371" i="153"/>
  <c r="X370" i="153"/>
  <c r="X369" i="153"/>
  <c r="X367" i="153"/>
  <c r="X365" i="153"/>
  <c r="X363" i="153"/>
  <c r="X361" i="153"/>
  <c r="X360" i="153"/>
  <c r="X358" i="153"/>
  <c r="X357" i="153"/>
  <c r="X356" i="153"/>
  <c r="X355" i="153"/>
  <c r="X353" i="153"/>
  <c r="X352" i="153"/>
  <c r="X351" i="153"/>
  <c r="X350" i="153"/>
  <c r="X349" i="153"/>
  <c r="X346" i="153"/>
  <c r="X345" i="153"/>
  <c r="X342" i="153"/>
  <c r="X341" i="153"/>
  <c r="X340" i="153"/>
  <c r="X339" i="153"/>
  <c r="X338" i="153"/>
  <c r="X337" i="153"/>
  <c r="X336" i="153"/>
  <c r="X334" i="153"/>
  <c r="X332" i="153"/>
  <c r="X331" i="153"/>
  <c r="X329" i="153"/>
  <c r="X327" i="153"/>
  <c r="X322" i="153"/>
  <c r="X320" i="153"/>
  <c r="X318" i="153"/>
  <c r="X317" i="153"/>
  <c r="X316" i="153"/>
  <c r="X315" i="153"/>
  <c r="X314" i="153"/>
  <c r="A315" i="152"/>
  <c r="A316" i="152" s="1"/>
  <c r="A317" i="152" s="1"/>
  <c r="A318" i="152" s="1"/>
  <c r="A319" i="152" s="1"/>
  <c r="A321" i="152" s="1"/>
  <c r="A323" i="152" s="1"/>
  <c r="A325" i="152" s="1"/>
  <c r="A326" i="152" s="1"/>
  <c r="A328" i="152" s="1"/>
  <c r="A330" i="152" s="1"/>
  <c r="A332" i="152" s="1"/>
  <c r="A333" i="152" s="1"/>
  <c r="A335" i="152" s="1"/>
  <c r="A337" i="152" s="1"/>
  <c r="A338" i="152" s="1"/>
  <c r="A339" i="152" s="1"/>
  <c r="A340" i="152" s="1"/>
  <c r="A341" i="152" s="1"/>
  <c r="A342" i="152" s="1"/>
  <c r="A343" i="152" s="1"/>
  <c r="A345" i="152" s="1"/>
  <c r="A346" i="152" s="1"/>
  <c r="A348" i="152" s="1"/>
  <c r="A349" i="152" s="1"/>
  <c r="A350" i="152" s="1"/>
  <c r="A351" i="152" s="1"/>
  <c r="A352" i="152" s="1"/>
  <c r="A354" i="152" s="1"/>
  <c r="A355" i="152" s="1"/>
  <c r="A356" i="152" s="1"/>
  <c r="A357" i="152" s="1"/>
  <c r="A359" i="152" s="1"/>
  <c r="A360" i="152" s="1"/>
  <c r="A362" i="152" s="1"/>
  <c r="A364" i="152" s="1"/>
  <c r="A366" i="152" s="1"/>
  <c r="X312" i="153"/>
  <c r="X311" i="153"/>
  <c r="X310" i="153"/>
  <c r="X308" i="153"/>
  <c r="X307" i="153"/>
  <c r="X306" i="153"/>
  <c r="X305" i="153"/>
  <c r="X303" i="153"/>
  <c r="X302" i="153"/>
  <c r="X301" i="153"/>
  <c r="X300" i="153"/>
  <c r="X298" i="153"/>
  <c r="X297" i="153"/>
  <c r="X295" i="153"/>
  <c r="X294" i="153"/>
  <c r="X293" i="153"/>
  <c r="X292" i="153"/>
  <c r="X290" i="153"/>
  <c r="X289" i="153"/>
  <c r="X288" i="153"/>
  <c r="X285" i="153"/>
  <c r="X284" i="153"/>
  <c r="X283" i="153"/>
  <c r="X282" i="153"/>
  <c r="X281" i="153"/>
  <c r="X280" i="153"/>
  <c r="X279" i="153"/>
  <c r="X278" i="153"/>
  <c r="X277" i="153"/>
  <c r="X276" i="153"/>
  <c r="X275" i="153"/>
  <c r="X274" i="153"/>
  <c r="X273" i="153"/>
  <c r="X272" i="153"/>
  <c r="X271" i="153"/>
  <c r="X269" i="153"/>
  <c r="X268" i="153"/>
  <c r="X267" i="153"/>
  <c r="X266" i="153"/>
  <c r="X265" i="153"/>
  <c r="X264" i="153"/>
  <c r="X263" i="153"/>
  <c r="X262" i="153"/>
  <c r="X261" i="153"/>
  <c r="X260" i="153"/>
  <c r="X259" i="153"/>
  <c r="X258" i="153"/>
  <c r="X257" i="153"/>
  <c r="X256" i="153"/>
  <c r="X255" i="153"/>
  <c r="X254" i="153"/>
  <c r="X253" i="153"/>
  <c r="X252" i="153"/>
  <c r="X251" i="153"/>
  <c r="X250" i="153"/>
  <c r="X249" i="153"/>
  <c r="X248" i="153"/>
  <c r="X247" i="153"/>
  <c r="X246" i="153"/>
  <c r="X245" i="153"/>
  <c r="X244" i="153"/>
  <c r="X243" i="153"/>
  <c r="X242" i="153"/>
  <c r="X241" i="153"/>
  <c r="X240" i="153"/>
  <c r="X239" i="153"/>
  <c r="X238" i="153"/>
  <c r="X237" i="153"/>
  <c r="X236" i="153"/>
  <c r="X235" i="153"/>
  <c r="X195" i="153"/>
  <c r="X194" i="153"/>
  <c r="X193" i="153"/>
  <c r="X192" i="153"/>
  <c r="X191" i="153"/>
  <c r="X190" i="153"/>
  <c r="X189" i="153"/>
  <c r="X188" i="153"/>
  <c r="X187" i="153"/>
  <c r="X186" i="153"/>
  <c r="X185" i="153"/>
  <c r="X184" i="153"/>
  <c r="X183" i="153"/>
  <c r="X182" i="153"/>
  <c r="X181" i="153"/>
  <c r="X180" i="153"/>
  <c r="X179" i="153"/>
  <c r="X178" i="153"/>
  <c r="X177" i="153"/>
  <c r="X176" i="153"/>
  <c r="X175" i="153"/>
  <c r="X174" i="153"/>
  <c r="X173" i="153"/>
  <c r="X172" i="153"/>
  <c r="X171" i="153"/>
  <c r="X170" i="153"/>
  <c r="X169" i="153"/>
  <c r="X168" i="153"/>
  <c r="X167" i="153"/>
  <c r="X166" i="153"/>
  <c r="X165" i="153"/>
  <c r="X164" i="153"/>
  <c r="X163" i="153"/>
  <c r="X162" i="153"/>
  <c r="X161" i="153"/>
  <c r="X160" i="153"/>
  <c r="X159" i="153"/>
  <c r="X158" i="153"/>
  <c r="X157" i="153"/>
  <c r="X156" i="153"/>
  <c r="X155" i="153"/>
  <c r="X154" i="153"/>
  <c r="X153" i="153"/>
  <c r="X152" i="153"/>
  <c r="X151" i="153"/>
  <c r="X150" i="153"/>
  <c r="X149" i="153"/>
  <c r="X148" i="153"/>
  <c r="X147" i="153"/>
  <c r="X146" i="153"/>
  <c r="X145" i="153"/>
  <c r="X144" i="153"/>
  <c r="X143" i="153"/>
  <c r="X141" i="153"/>
  <c r="X140" i="153"/>
  <c r="X139" i="153"/>
  <c r="X138" i="153"/>
  <c r="X137" i="153"/>
  <c r="X136" i="153"/>
  <c r="X135" i="153"/>
  <c r="X134" i="153"/>
  <c r="X133" i="153"/>
  <c r="X132" i="153"/>
  <c r="X131" i="153"/>
  <c r="X130" i="153"/>
  <c r="X129" i="153"/>
  <c r="X128" i="153"/>
  <c r="X127" i="153"/>
  <c r="X126" i="153"/>
  <c r="X125" i="153"/>
  <c r="X124" i="153"/>
  <c r="X123" i="153"/>
  <c r="X122" i="153"/>
  <c r="X121" i="153"/>
  <c r="X120" i="153"/>
  <c r="X119" i="153"/>
  <c r="X118" i="153"/>
  <c r="X117" i="153"/>
  <c r="X116" i="153"/>
  <c r="X115" i="153"/>
  <c r="X114" i="153"/>
  <c r="X113" i="153"/>
  <c r="X112" i="153"/>
  <c r="X111" i="153"/>
  <c r="X110" i="153"/>
  <c r="X109" i="153"/>
  <c r="X108" i="153"/>
  <c r="X107" i="153"/>
  <c r="X106" i="153"/>
  <c r="X105" i="153"/>
  <c r="X104" i="153"/>
  <c r="X103" i="153"/>
  <c r="X102" i="153"/>
  <c r="X101" i="153"/>
  <c r="X100" i="153"/>
  <c r="X99" i="153"/>
  <c r="X98" i="153"/>
  <c r="X97" i="153"/>
  <c r="X96" i="153"/>
  <c r="X95" i="153"/>
  <c r="X94" i="153"/>
  <c r="X93" i="153"/>
  <c r="X92" i="153"/>
  <c r="X91" i="153"/>
  <c r="X90" i="153"/>
  <c r="X89" i="153"/>
  <c r="X88" i="153"/>
  <c r="X87" i="153"/>
  <c r="X86" i="153"/>
  <c r="X85" i="153"/>
  <c r="X84" i="153"/>
  <c r="X83" i="153"/>
  <c r="X82" i="153"/>
  <c r="X81" i="153"/>
  <c r="X80" i="153"/>
  <c r="X79" i="153"/>
  <c r="X78" i="153"/>
  <c r="X77" i="153"/>
  <c r="X76" i="153"/>
  <c r="X75" i="153"/>
  <c r="X74" i="153"/>
  <c r="X73" i="153"/>
  <c r="X72" i="153"/>
  <c r="X71" i="153"/>
  <c r="X70" i="153"/>
  <c r="X69" i="153"/>
  <c r="X68" i="153"/>
  <c r="X67" i="153"/>
  <c r="X66" i="153"/>
  <c r="X65" i="153"/>
  <c r="X64" i="153"/>
  <c r="X63" i="153"/>
  <c r="X62" i="153"/>
  <c r="X61" i="153"/>
  <c r="X60" i="153"/>
  <c r="X59" i="153"/>
  <c r="X58" i="153"/>
  <c r="X57" i="153"/>
  <c r="X56" i="153"/>
  <c r="X55" i="153"/>
  <c r="X54" i="153"/>
  <c r="X53" i="153"/>
  <c r="X52" i="153"/>
  <c r="X51" i="153"/>
  <c r="X50" i="153"/>
  <c r="X49" i="153"/>
  <c r="X48" i="153"/>
  <c r="X47" i="153"/>
  <c r="X46" i="153"/>
  <c r="X45" i="153"/>
  <c r="X44" i="153"/>
  <c r="X43" i="153"/>
  <c r="X42" i="153"/>
  <c r="X41" i="153"/>
  <c r="X40" i="153"/>
  <c r="X39" i="153"/>
  <c r="X38" i="153"/>
  <c r="X37" i="153"/>
  <c r="X36" i="153"/>
  <c r="X35" i="153"/>
  <c r="X34" i="153"/>
  <c r="X33" i="153"/>
  <c r="X32" i="153"/>
  <c r="X31" i="153"/>
  <c r="X30" i="153"/>
  <c r="X29" i="153"/>
  <c r="X28" i="153"/>
  <c r="X27" i="153"/>
  <c r="X26" i="153"/>
  <c r="X25" i="153"/>
  <c r="X24" i="153"/>
  <c r="X23" i="153"/>
  <c r="X22" i="153"/>
  <c r="X21" i="153"/>
  <c r="X20" i="153"/>
  <c r="X19" i="153"/>
  <c r="X18" i="153"/>
  <c r="X17" i="153"/>
  <c r="X16" i="153"/>
  <c r="X15" i="153"/>
  <c r="X14" i="153"/>
  <c r="A14" i="152"/>
  <c r="X13" i="153"/>
  <c r="X12" i="153"/>
  <c r="X11" i="153"/>
  <c r="X8" i="153"/>
  <c r="X7" i="153"/>
  <c r="X6" i="153"/>
  <c r="Z5" i="152"/>
  <c r="AA5" i="152" l="1"/>
  <c r="H5" i="153" s="1"/>
  <c r="J5" i="153" s="1"/>
  <c r="X142" i="153"/>
  <c r="X201" i="153"/>
  <c r="X205" i="153"/>
  <c r="X209" i="153"/>
  <c r="X202" i="153"/>
  <c r="X206" i="153"/>
  <c r="X198" i="153"/>
  <c r="X196" i="153"/>
  <c r="X199" i="153"/>
  <c r="X203" i="153"/>
  <c r="X207" i="153"/>
  <c r="X197" i="153"/>
  <c r="X200" i="153"/>
  <c r="X204" i="153"/>
  <c r="X208" i="153"/>
  <c r="X408" i="153"/>
  <c r="AC406" i="152"/>
  <c r="A368" i="152"/>
  <c r="A370" i="152" s="1"/>
  <c r="A371" i="152" s="1"/>
  <c r="A372" i="152" s="1"/>
  <c r="A373" i="152" s="1"/>
  <c r="K30" i="148"/>
  <c r="M30" i="148" s="1"/>
  <c r="K31" i="148"/>
  <c r="M31" i="148" s="1"/>
  <c r="K32" i="148"/>
  <c r="M32" i="148" s="1"/>
  <c r="K33" i="148"/>
  <c r="M33" i="148" s="1"/>
  <c r="K34" i="148"/>
  <c r="K35" i="148"/>
  <c r="M35" i="148" s="1"/>
  <c r="K36" i="148"/>
  <c r="M36" i="148" s="1"/>
  <c r="K37" i="148"/>
  <c r="M37" i="148" s="1"/>
  <c r="K38" i="148"/>
  <c r="M38" i="148" s="1"/>
  <c r="K39" i="148"/>
  <c r="K40" i="148"/>
  <c r="M40" i="148" s="1"/>
  <c r="K41" i="148"/>
  <c r="M41" i="148" s="1"/>
  <c r="K42" i="148"/>
  <c r="M42" i="148" s="1"/>
  <c r="K43" i="148"/>
  <c r="M43" i="148" s="1"/>
  <c r="K44" i="148"/>
  <c r="M44" i="148" s="1"/>
  <c r="K45" i="148"/>
  <c r="M45" i="148" s="1"/>
  <c r="K29" i="148"/>
  <c r="M29" i="148" s="1"/>
  <c r="M39" i="148"/>
  <c r="A374" i="152" l="1"/>
  <c r="A375" i="152" s="1"/>
  <c r="A377" i="152" s="1"/>
  <c r="A379" i="152" s="1"/>
  <c r="A380" i="152" s="1"/>
  <c r="A381" i="152" s="1"/>
  <c r="A382" i="152" s="1"/>
  <c r="A383" i="152" s="1"/>
  <c r="A384" i="152" s="1"/>
  <c r="A385" i="152" s="1"/>
  <c r="X5" i="153"/>
  <c r="J429" i="153"/>
  <c r="J431" i="153" s="1"/>
  <c r="K46" i="148"/>
  <c r="M34" i="148"/>
  <c r="M46" i="148" s="1"/>
  <c r="D33" i="97"/>
  <c r="E15" i="90"/>
  <c r="A386" i="152" l="1"/>
  <c r="A388" i="152" s="1"/>
  <c r="A389" i="152" s="1"/>
  <c r="A391" i="152" s="1"/>
  <c r="A392" i="152" s="1"/>
  <c r="A393" i="152" s="1"/>
  <c r="A394" i="152" s="1"/>
  <c r="A395" i="152" s="1"/>
  <c r="A396" i="152" s="1"/>
  <c r="A397" i="152" s="1"/>
  <c r="A398" i="152" s="1"/>
  <c r="A399" i="152" s="1"/>
  <c r="A400" i="152" s="1"/>
  <c r="A403" i="152" s="1"/>
  <c r="A404" i="152" s="1"/>
  <c r="A405" i="152" s="1"/>
  <c r="A406" i="152" s="1"/>
  <c r="A407" i="152" s="1"/>
  <c r="A409" i="152" s="1"/>
  <c r="A410" i="152" s="1"/>
  <c r="A411" i="152" s="1"/>
  <c r="A412" i="152" s="1"/>
  <c r="A413" i="152" s="1"/>
  <c r="A414" i="152" s="1"/>
  <c r="A415" i="152" s="1"/>
  <c r="A416" i="152" s="1"/>
  <c r="A417" i="152" s="1"/>
  <c r="A418" i="152" s="1"/>
  <c r="A419" i="152" s="1"/>
  <c r="A420" i="152" s="1"/>
  <c r="A421" i="152" s="1"/>
  <c r="A423" i="152" s="1"/>
  <c r="A424" i="152" s="1"/>
  <c r="A425" i="152" s="1"/>
  <c r="A426" i="152" s="1"/>
  <c r="A427" i="152" s="1"/>
  <c r="A428" i="152" s="1"/>
  <c r="H8" i="148"/>
  <c r="N30" i="94" l="1"/>
  <c r="N31" i="94"/>
  <c r="N29" i="94"/>
  <c r="N28" i="94"/>
  <c r="N27" i="94"/>
  <c r="N26" i="94"/>
  <c r="N18" i="94"/>
  <c r="N19" i="94"/>
  <c r="N20" i="94"/>
  <c r="N17" i="94"/>
  <c r="D22" i="148"/>
  <c r="H19" i="148"/>
  <c r="H17" i="148"/>
  <c r="H16" i="148"/>
  <c r="H14" i="148"/>
  <c r="H9" i="148"/>
  <c r="F20" i="148"/>
  <c r="G19" i="148" s="1"/>
  <c r="H19" i="151"/>
  <c r="G19" i="151"/>
  <c r="F19" i="151"/>
  <c r="E19" i="151"/>
  <c r="E9" i="151"/>
  <c r="G8" i="151" s="1"/>
  <c r="O46" i="148"/>
  <c r="H20" i="148" l="1"/>
  <c r="E23" i="148" s="1"/>
  <c r="G7" i="151"/>
  <c r="G6" i="151"/>
  <c r="G13" i="148"/>
  <c r="G15" i="148"/>
  <c r="G16" i="148"/>
  <c r="G17" i="148"/>
  <c r="G10" i="148"/>
  <c r="G18" i="148"/>
  <c r="G12" i="148"/>
  <c r="G14" i="148"/>
  <c r="G8" i="148"/>
  <c r="G9" i="148"/>
  <c r="G11" i="148"/>
  <c r="G9" i="151" l="1"/>
  <c r="G20" i="148"/>
  <c r="C59" i="102" l="1"/>
  <c r="C58" i="102"/>
  <c r="C57" i="102"/>
  <c r="C56" i="102"/>
  <c r="C55" i="102"/>
  <c r="C54" i="102"/>
  <c r="C53" i="102"/>
  <c r="C52" i="102"/>
  <c r="C51" i="102"/>
  <c r="C70" i="102"/>
  <c r="C69" i="102"/>
  <c r="C68" i="102"/>
  <c r="C67" i="102"/>
  <c r="C66" i="102"/>
  <c r="C65" i="102"/>
  <c r="C64" i="102"/>
  <c r="C63" i="102"/>
  <c r="C62" i="102"/>
  <c r="C48" i="102"/>
  <c r="C47" i="102"/>
  <c r="C46" i="102"/>
  <c r="C45" i="102"/>
  <c r="C44" i="102"/>
  <c r="C43" i="102"/>
  <c r="C42" i="102"/>
  <c r="C41" i="102"/>
  <c r="C40" i="102"/>
  <c r="C37" i="102"/>
  <c r="C36" i="102"/>
  <c r="C35" i="102"/>
  <c r="C34" i="102"/>
  <c r="C33" i="102"/>
  <c r="C32" i="102"/>
  <c r="C31" i="102"/>
  <c r="C30" i="102"/>
  <c r="C29" i="102"/>
  <c r="C26" i="102"/>
  <c r="C25" i="102"/>
  <c r="C24" i="102"/>
  <c r="C23" i="102"/>
  <c r="C22" i="102"/>
  <c r="C21" i="102"/>
  <c r="C20" i="102"/>
  <c r="C19" i="102"/>
  <c r="C18" i="102"/>
  <c r="C6" i="102"/>
  <c r="C7" i="102"/>
  <c r="C8" i="102"/>
  <c r="C9" i="102"/>
  <c r="C10" i="102"/>
  <c r="C11" i="102"/>
  <c r="C12" i="102"/>
  <c r="C13" i="102"/>
  <c r="C14" i="102"/>
  <c r="D20" i="148"/>
  <c r="D18" i="151" s="1"/>
  <c r="E18" i="148" l="1"/>
  <c r="E16" i="148"/>
  <c r="E13" i="148"/>
  <c r="E15" i="148"/>
  <c r="E12" i="148"/>
  <c r="E19" i="148"/>
  <c r="E10" i="148"/>
  <c r="E17" i="148"/>
  <c r="E11" i="148"/>
  <c r="E14" i="148"/>
  <c r="E8" i="148"/>
  <c r="E9" i="148"/>
  <c r="H17" i="96"/>
  <c r="G17" i="96"/>
  <c r="F17" i="96"/>
  <c r="E17" i="96"/>
  <c r="D17" i="96"/>
  <c r="H182" i="96"/>
  <c r="G182" i="96"/>
  <c r="F182" i="96"/>
  <c r="E182" i="96"/>
  <c r="D182" i="96"/>
  <c r="H167" i="96"/>
  <c r="G167" i="96"/>
  <c r="F167" i="96"/>
  <c r="E167" i="96"/>
  <c r="D167" i="96"/>
  <c r="H152" i="96"/>
  <c r="G152" i="96"/>
  <c r="F152" i="96"/>
  <c r="E152" i="96"/>
  <c r="D152" i="96"/>
  <c r="H137" i="96"/>
  <c r="G137" i="96"/>
  <c r="F137" i="96"/>
  <c r="E137" i="96"/>
  <c r="D137" i="96"/>
  <c r="H122" i="96"/>
  <c r="G122" i="96"/>
  <c r="F122" i="96"/>
  <c r="E122" i="96"/>
  <c r="D122" i="96"/>
  <c r="H108" i="96"/>
  <c r="G108" i="96"/>
  <c r="F108" i="96"/>
  <c r="E108" i="96"/>
  <c r="D108" i="96"/>
  <c r="H92" i="96"/>
  <c r="G92" i="96"/>
  <c r="F92" i="96"/>
  <c r="E92" i="96"/>
  <c r="D92" i="96"/>
  <c r="H77" i="96"/>
  <c r="G77" i="96"/>
  <c r="F77" i="96"/>
  <c r="E77" i="96"/>
  <c r="D77" i="96"/>
  <c r="H62" i="96"/>
  <c r="G62" i="96"/>
  <c r="F62" i="96"/>
  <c r="E62" i="96"/>
  <c r="D62" i="96"/>
  <c r="H47" i="96"/>
  <c r="G47" i="96"/>
  <c r="F47" i="96"/>
  <c r="E47" i="96"/>
  <c r="D47" i="96"/>
  <c r="D43" i="97"/>
  <c r="D23" i="97"/>
  <c r="D12" i="97"/>
  <c r="H32" i="96"/>
  <c r="G32" i="96"/>
  <c r="F32" i="96"/>
  <c r="E32" i="96"/>
  <c r="D32" i="96"/>
  <c r="C21" i="113"/>
  <c r="F20" i="113"/>
  <c r="T20" i="113" s="1"/>
  <c r="F19" i="113"/>
  <c r="R19" i="113" s="1"/>
  <c r="F18" i="113"/>
  <c r="N18" i="113" s="1"/>
  <c r="F17" i="113"/>
  <c r="R17" i="113" s="1"/>
  <c r="F16" i="113"/>
  <c r="R16" i="113" s="1"/>
  <c r="F15" i="113"/>
  <c r="J15" i="113" s="1"/>
  <c r="F14" i="113"/>
  <c r="R14" i="113" s="1"/>
  <c r="F13" i="113"/>
  <c r="R13" i="113" s="1"/>
  <c r="F12" i="113"/>
  <c r="T12" i="113" s="1"/>
  <c r="F11" i="113"/>
  <c r="N11" i="113" s="1"/>
  <c r="F10" i="113"/>
  <c r="T10" i="113" s="1"/>
  <c r="F9" i="113"/>
  <c r="R9" i="113" s="1"/>
  <c r="F8" i="113"/>
  <c r="J8" i="113" s="1"/>
  <c r="F7" i="113"/>
  <c r="T7" i="113" s="1"/>
  <c r="F6" i="113"/>
  <c r="J6" i="113" s="1"/>
  <c r="C71" i="102"/>
  <c r="O61" i="102"/>
  <c r="N61" i="102"/>
  <c r="M61" i="102"/>
  <c r="L61" i="102"/>
  <c r="K61" i="102"/>
  <c r="J61" i="102"/>
  <c r="I61" i="102"/>
  <c r="H61" i="102"/>
  <c r="G61" i="102"/>
  <c r="F61" i="102"/>
  <c r="E61" i="102"/>
  <c r="D61" i="102"/>
  <c r="C60" i="102"/>
  <c r="O50" i="102"/>
  <c r="N50" i="102"/>
  <c r="M50" i="102"/>
  <c r="L50" i="102"/>
  <c r="K50" i="102"/>
  <c r="J50" i="102"/>
  <c r="I50" i="102"/>
  <c r="H50" i="102"/>
  <c r="G50" i="102"/>
  <c r="F50" i="102"/>
  <c r="E50" i="102"/>
  <c r="D50" i="102"/>
  <c r="O39" i="102"/>
  <c r="N39" i="102"/>
  <c r="M39" i="102"/>
  <c r="L39" i="102"/>
  <c r="K39" i="102"/>
  <c r="J39" i="102"/>
  <c r="I39" i="102"/>
  <c r="H39" i="102"/>
  <c r="G39" i="102"/>
  <c r="F39" i="102"/>
  <c r="E39" i="102"/>
  <c r="D39" i="102"/>
  <c r="C38" i="102"/>
  <c r="O28" i="102"/>
  <c r="N28" i="102"/>
  <c r="M28" i="102"/>
  <c r="L28" i="102"/>
  <c r="K28" i="102"/>
  <c r="J28" i="102"/>
  <c r="I28" i="102"/>
  <c r="H28" i="102"/>
  <c r="G28" i="102"/>
  <c r="F28" i="102"/>
  <c r="E28" i="102"/>
  <c r="D28" i="102"/>
  <c r="C27" i="102"/>
  <c r="O17" i="102"/>
  <c r="N17" i="102"/>
  <c r="M17" i="102"/>
  <c r="L17" i="102"/>
  <c r="K17" i="102"/>
  <c r="J17" i="102"/>
  <c r="I17" i="102"/>
  <c r="H17" i="102"/>
  <c r="G17" i="102"/>
  <c r="F17" i="102"/>
  <c r="E17" i="102"/>
  <c r="D17" i="102"/>
  <c r="O5" i="102"/>
  <c r="N5" i="102"/>
  <c r="M5" i="102"/>
  <c r="L5" i="102"/>
  <c r="K5" i="102"/>
  <c r="J5" i="102"/>
  <c r="I5" i="102"/>
  <c r="H5" i="102"/>
  <c r="G5" i="102"/>
  <c r="F5" i="102"/>
  <c r="E5" i="102"/>
  <c r="D5" i="102"/>
  <c r="T16" i="113"/>
  <c r="J16" i="113"/>
  <c r="H16" i="113"/>
  <c r="L20" i="113"/>
  <c r="N15" i="113"/>
  <c r="R6" i="113" l="1"/>
  <c r="H13" i="113"/>
  <c r="T6" i="113"/>
  <c r="N14" i="113"/>
  <c r="H10" i="113"/>
  <c r="R20" i="113"/>
  <c r="D16" i="102"/>
  <c r="J20" i="113"/>
  <c r="R15" i="113"/>
  <c r="L14" i="113"/>
  <c r="N10" i="113"/>
  <c r="T11" i="113"/>
  <c r="P19" i="113"/>
  <c r="L11" i="113"/>
  <c r="J11" i="113"/>
  <c r="R11" i="113"/>
  <c r="P11" i="113"/>
  <c r="L10" i="113"/>
  <c r="H11" i="113"/>
  <c r="H16" i="102"/>
  <c r="H72" i="102" s="1"/>
  <c r="N6" i="113"/>
  <c r="P16" i="113"/>
  <c r="J19" i="113"/>
  <c r="P18" i="113"/>
  <c r="L12" i="113"/>
  <c r="E43" i="97"/>
  <c r="E32" i="97"/>
  <c r="E10" i="97"/>
  <c r="E42" i="97"/>
  <c r="E31" i="97"/>
  <c r="E9" i="97"/>
  <c r="E41" i="97"/>
  <c r="E30" i="97"/>
  <c r="E8" i="97"/>
  <c r="E40" i="97"/>
  <c r="E29" i="97"/>
  <c r="E7" i="97"/>
  <c r="E39" i="97"/>
  <c r="E28" i="97"/>
  <c r="E6" i="97"/>
  <c r="E38" i="97"/>
  <c r="E27" i="97"/>
  <c r="E37" i="97"/>
  <c r="E12" i="97"/>
  <c r="E33" i="97"/>
  <c r="E11" i="97"/>
  <c r="N20" i="113"/>
  <c r="L16" i="113"/>
  <c r="N16" i="113"/>
  <c r="H20" i="113"/>
  <c r="O16" i="102"/>
  <c r="O72" i="102" s="1"/>
  <c r="P20" i="113"/>
  <c r="L15" i="113"/>
  <c r="E17" i="97"/>
  <c r="E22" i="148"/>
  <c r="C17" i="151"/>
  <c r="N12" i="113"/>
  <c r="R12" i="113"/>
  <c r="E19" i="97"/>
  <c r="P10" i="113"/>
  <c r="L19" i="113"/>
  <c r="I16" i="102"/>
  <c r="I72" i="102" s="1"/>
  <c r="R10" i="113"/>
  <c r="T14" i="113"/>
  <c r="E18" i="97"/>
  <c r="E22" i="97"/>
  <c r="P12" i="113"/>
  <c r="J10" i="113"/>
  <c r="E21" i="97"/>
  <c r="C17" i="102"/>
  <c r="R8" i="113"/>
  <c r="E20" i="97"/>
  <c r="J12" i="113"/>
  <c r="M16" i="102"/>
  <c r="M72" i="102" s="1"/>
  <c r="H12" i="113"/>
  <c r="F16" i="102"/>
  <c r="F72" i="102" s="1"/>
  <c r="J16" i="102"/>
  <c r="J72" i="102" s="1"/>
  <c r="N16" i="102"/>
  <c r="N72" i="102" s="1"/>
  <c r="D72" i="102"/>
  <c r="C5" i="102"/>
  <c r="G16" i="102"/>
  <c r="G72" i="102" s="1"/>
  <c r="E16" i="102"/>
  <c r="E72" i="102" s="1"/>
  <c r="L16" i="102"/>
  <c r="L72" i="102" s="1"/>
  <c r="C61" i="102"/>
  <c r="E20" i="148"/>
  <c r="L7" i="113"/>
  <c r="R7" i="113"/>
  <c r="N7" i="113"/>
  <c r="C39" i="102"/>
  <c r="H18" i="113"/>
  <c r="J18" i="113"/>
  <c r="N19" i="113"/>
  <c r="T19" i="113"/>
  <c r="P14" i="113"/>
  <c r="J14" i="113"/>
  <c r="H19" i="113"/>
  <c r="H14" i="113"/>
  <c r="T15" i="113"/>
  <c r="H15" i="113"/>
  <c r="P15" i="113"/>
  <c r="L17" i="113"/>
  <c r="P17" i="113"/>
  <c r="T17" i="113"/>
  <c r="C28" i="102"/>
  <c r="P8" i="113"/>
  <c r="L8" i="113"/>
  <c r="N8" i="113"/>
  <c r="H17" i="113"/>
  <c r="T13" i="113"/>
  <c r="N13" i="113"/>
  <c r="L13" i="113"/>
  <c r="P7" i="113"/>
  <c r="P13" i="113"/>
  <c r="T8" i="113"/>
  <c r="C50" i="102"/>
  <c r="T18" i="113"/>
  <c r="J7" i="113"/>
  <c r="R18" i="113"/>
  <c r="H8" i="113"/>
  <c r="K16" i="102"/>
  <c r="K72" i="102" s="1"/>
  <c r="H6" i="113"/>
  <c r="P6" i="113"/>
  <c r="L6" i="113"/>
  <c r="N9" i="113"/>
  <c r="P9" i="113"/>
  <c r="H9" i="113"/>
  <c r="T9" i="113"/>
  <c r="L9" i="113"/>
  <c r="J9" i="113"/>
  <c r="J13" i="113"/>
  <c r="J17" i="113"/>
  <c r="L18" i="113"/>
  <c r="H7" i="113"/>
  <c r="N17" i="113"/>
  <c r="E23" i="97"/>
  <c r="C16" i="102" l="1"/>
  <c r="T21" i="113"/>
  <c r="C33" i="113" s="1"/>
  <c r="R21" i="113"/>
  <c r="D17" i="151"/>
  <c r="D19" i="151" s="1"/>
  <c r="C19" i="151"/>
  <c r="H21" i="113"/>
  <c r="J21" i="113"/>
  <c r="C72" i="102"/>
  <c r="L21" i="113"/>
  <c r="P21" i="113"/>
  <c r="N21" i="113"/>
  <c r="C28" i="113" l="1"/>
  <c r="M430" i="153"/>
  <c r="M431" i="153" s="1"/>
  <c r="E6" i="154" s="1"/>
  <c r="E41" i="154" s="1"/>
  <c r="C30" i="113"/>
  <c r="O430" i="153"/>
  <c r="O431" i="153" s="1"/>
  <c r="G6" i="154" s="1"/>
  <c r="G41" i="154" s="1"/>
  <c r="C32" i="113"/>
  <c r="R430" i="153"/>
  <c r="R431" i="153" s="1"/>
  <c r="J6" i="154" s="1"/>
  <c r="J41" i="154" s="1"/>
  <c r="C31" i="113"/>
  <c r="Q430" i="153"/>
  <c r="Q431" i="153" s="1"/>
  <c r="I6" i="154" s="1"/>
  <c r="I41" i="154" s="1"/>
  <c r="T430" i="153"/>
  <c r="T431" i="153" s="1"/>
  <c r="L6" i="154" s="1"/>
  <c r="L41" i="154" s="1"/>
  <c r="C29" i="113"/>
  <c r="N430" i="153"/>
  <c r="N431" i="153" s="1"/>
  <c r="F6" i="154" s="1"/>
  <c r="F41" i="154" s="1"/>
  <c r="C27" i="113"/>
  <c r="C34" i="113" s="1"/>
  <c r="L430" i="153"/>
  <c r="K430" i="153" l="1"/>
  <c r="L431" i="153"/>
  <c r="D6" i="154" l="1"/>
  <c r="D41" i="154" s="1"/>
  <c r="K431" i="153"/>
  <c r="C6" i="154" l="1"/>
  <c r="C41" i="154" s="1"/>
  <c r="X431" i="153"/>
</calcChain>
</file>

<file path=xl/sharedStrings.xml><?xml version="1.0" encoding="utf-8"?>
<sst xmlns="http://schemas.openxmlformats.org/spreadsheetml/2006/main" count="8359" uniqueCount="2716">
  <si>
    <t>B. PIRAMIDE POBLACIONAL SEGÚN SEXO</t>
  </si>
  <si>
    <t>MAPA DE RELACION PROVINCIAL Y DISTRITAL , MEDIOS DE COMUNICACIÓN Y RED ASISTENCIAL</t>
  </si>
  <si>
    <t>Instituciones de Nivel Superior (CEO…)</t>
  </si>
  <si>
    <t>IV. PERSONAL CON HORAS DE TRABAJO  FINANCIADAS CON SERUMS RENTADO</t>
  </si>
  <si>
    <t>V. PERSONAL CON HORAS DE TRABAJO  FINANCIADAS POR OTRAS FUENTES (SECTOR PUBLICO Y SECTOR PRIVADO, CONVENIOS)</t>
  </si>
  <si>
    <t>TOTAL DE PERSONAL POR TODAS LAS FUENTES DE FINANCIAMIENTO (I) + (II) + (III) + (IV) + (V)</t>
  </si>
  <si>
    <t>Establecimiento 2</t>
  </si>
  <si>
    <t>Nº</t>
  </si>
  <si>
    <t>ASOCIACION CLAS</t>
  </si>
  <si>
    <t>Otros</t>
  </si>
  <si>
    <t>NIÑO</t>
  </si>
  <si>
    <t>ADOLESCENTE</t>
  </si>
  <si>
    <t>ADULTO</t>
  </si>
  <si>
    <t>ADULTO MAYOR</t>
  </si>
  <si>
    <t>ETAPA DE VIDA: NIÑO</t>
  </si>
  <si>
    <t>ETAPA DE VIDA: ADOLESCENTE</t>
  </si>
  <si>
    <t>ETAPA DE VIDA: ADULTO</t>
  </si>
  <si>
    <t>ETAPA DE VIDA: ADULTO MAYOR</t>
  </si>
  <si>
    <t xml:space="preserve">10 PRIMERAS CAUSAS DE MORBILIDAD </t>
  </si>
  <si>
    <t xml:space="preserve">10 PRIMERAS CAUSAS DE MORTALIDAD </t>
  </si>
  <si>
    <t>CAUSA</t>
  </si>
  <si>
    <t>* EN TOTAL CONSIDERAR EL NUMERO TOTAL DE CAUSAS</t>
  </si>
  <si>
    <t>TOTAL DE REFERENCIA ENVIADAS</t>
  </si>
  <si>
    <t>TOTAL DE EMERGENCIAS</t>
  </si>
  <si>
    <t>EE.SS</t>
  </si>
  <si>
    <t>CENTROS POBLADOS SEGÚN ESTABLECIMIENTO</t>
  </si>
  <si>
    <t>ESTABLECIMIENTO</t>
  </si>
  <si>
    <t>TIPO DE ACTIVIDADES DE SALUD</t>
  </si>
  <si>
    <t>TOTAL PERSONAL SEGÚN HORAS DE TRABAJO</t>
  </si>
  <si>
    <t xml:space="preserve"> MEDICO</t>
  </si>
  <si>
    <t xml:space="preserve"> ENFERMERA</t>
  </si>
  <si>
    <t>OTROS PROFESIONALES</t>
  </si>
  <si>
    <t xml:space="preserve">
TEC. ENF.</t>
  </si>
  <si>
    <t>OTROS TEC.</t>
  </si>
  <si>
    <t>TEC. ADMINIST.</t>
  </si>
  <si>
    <t xml:space="preserve">PERSONAL
NO INCLUIDO EN LOS ANTERIORES  </t>
  </si>
  <si>
    <t>LOCALIDAD DE ENTREGA DE SERVICIOS *</t>
  </si>
  <si>
    <t>POBLACION</t>
  </si>
  <si>
    <t>VIAJE IDA   
(A)</t>
  </si>
  <si>
    <t>VIAJE VUELTA 
(B)</t>
  </si>
  <si>
    <t>MEDICO</t>
  </si>
  <si>
    <t>ENFERMERA</t>
  </si>
  <si>
    <t>ODONTOLOGO</t>
  </si>
  <si>
    <t>TEC. ENF.</t>
  </si>
  <si>
    <t>N°
(D)</t>
  </si>
  <si>
    <t>HOR.
(DxC)</t>
  </si>
  <si>
    <t>N°
(E)</t>
  </si>
  <si>
    <t>HOR.
(ExC)</t>
  </si>
  <si>
    <t>N°
(F)</t>
  </si>
  <si>
    <t>HOR.
(FxC)</t>
  </si>
  <si>
    <t>N°
(G)</t>
  </si>
  <si>
    <t>HOR.
(GxC)</t>
  </si>
  <si>
    <t>N°
(H)</t>
  </si>
  <si>
    <t>SISTEMA DE REFERENCIA Y CONTRAREFERENCIA.</t>
  </si>
  <si>
    <t>Hospital de Referencia inmediata :</t>
  </si>
  <si>
    <t>C.S. de referencia (solo si corresponde):</t>
  </si>
  <si>
    <t>C.S o P.S.  de Apoyo (en caso de necesidad):</t>
  </si>
  <si>
    <t>N°</t>
  </si>
  <si>
    <t>PROVINCIA</t>
  </si>
  <si>
    <t>DISTRITO</t>
  </si>
  <si>
    <t>DIRECCION</t>
  </si>
  <si>
    <t>NOMBRE DE LA ASOCIACION CLAS</t>
  </si>
  <si>
    <t>FECHA DE CREACION DE LA ASOCIACION CLAS</t>
  </si>
  <si>
    <t>GRUPO ETAREO</t>
  </si>
  <si>
    <t>%</t>
  </si>
  <si>
    <t>TOTAL</t>
  </si>
  <si>
    <t>R.N. 0-28 días</t>
  </si>
  <si>
    <t>&gt; 28 días 
Menor de 1 año</t>
  </si>
  <si>
    <t>De 1 año</t>
  </si>
  <si>
    <t>De 5 a 9 años</t>
  </si>
  <si>
    <t>De 45 a 59 años</t>
  </si>
  <si>
    <t>MUJER</t>
  </si>
  <si>
    <t>MEF</t>
  </si>
  <si>
    <t>GESTANTES</t>
  </si>
  <si>
    <t>NUMERO</t>
  </si>
  <si>
    <t>*Colocar en los años la cantidad en números</t>
  </si>
  <si>
    <t>DISTANCIA (Km)</t>
  </si>
  <si>
    <t>TIEMPO (horas)</t>
  </si>
  <si>
    <t>GENERALIDADES</t>
  </si>
  <si>
    <t>DENOMINACION, UBICACIÓN Y CONFORMACION</t>
  </si>
  <si>
    <t>UBICACIÓN GEOGRAFICA</t>
  </si>
  <si>
    <t>DIAGNOSTICO SITUACIONAL</t>
  </si>
  <si>
    <t>INDICADORES SOCIALES</t>
  </si>
  <si>
    <t>Instituciones de educación inicial y PRONOEI</t>
  </si>
  <si>
    <t>D. INSTITUCIONES EDUCATIVAS</t>
  </si>
  <si>
    <t>INSTITUCIONES EDUCATIVAS (*)</t>
  </si>
  <si>
    <t>Instituciones Secundarias</t>
  </si>
  <si>
    <t>Instituciones Primarias</t>
  </si>
  <si>
    <t>HIS</t>
  </si>
  <si>
    <t>AGENTES</t>
  </si>
  <si>
    <t xml:space="preserve">NUMERO </t>
  </si>
  <si>
    <t>Parteras comunales</t>
  </si>
  <si>
    <t>Promotores de salud</t>
  </si>
  <si>
    <t>Otros(curanderos, hueseros, comadronas, etc.)</t>
  </si>
  <si>
    <t xml:space="preserve">TIPOS </t>
  </si>
  <si>
    <t>Tiendas y bodegas</t>
  </si>
  <si>
    <t>Comedores y restaurantes</t>
  </si>
  <si>
    <t>Puestos de comida ambulatoria</t>
  </si>
  <si>
    <t>Reservorios de agua existentes</t>
  </si>
  <si>
    <t>Fuente: censo local actualizado</t>
  </si>
  <si>
    <t>N° DE CENTROS</t>
  </si>
  <si>
    <t>N° DE AULAS</t>
  </si>
  <si>
    <t>N° DE DOCENTES</t>
  </si>
  <si>
    <t>N° DE ALUMNOS</t>
  </si>
  <si>
    <t>* En el caso de colegios primario-secundarios se consignara cada nivel por separado</t>
  </si>
  <si>
    <t>Provincia</t>
  </si>
  <si>
    <t>Distrito</t>
  </si>
  <si>
    <t>CENTRO POBLADO</t>
  </si>
  <si>
    <t>Trabajo</t>
  </si>
  <si>
    <t>% hogares con agua potable</t>
  </si>
  <si>
    <t>% hogares con desagüe</t>
  </si>
  <si>
    <t>% hogares con eliminación de residuos sólidos</t>
  </si>
  <si>
    <t>% hogares con electricidad</t>
  </si>
  <si>
    <t>A. PRESTACION DE SERVICIOS DE SALUD</t>
  </si>
  <si>
    <t>B. AGENTES COMUNITARIOS DE SALUD</t>
  </si>
  <si>
    <t>C. ESTABLECIMIENTOS Y SERVICIOS QUE INFLUYEN EN LA SALUD</t>
  </si>
  <si>
    <t>HOR.
(HxC)</t>
  </si>
  <si>
    <t>N°
(I)</t>
  </si>
  <si>
    <t>HOR.
(IxC)</t>
  </si>
  <si>
    <t>N°
(J)</t>
  </si>
  <si>
    <t>HOR.
(JxC)</t>
  </si>
  <si>
    <t>CONSOLIDADO POR PROFESIONAL PARA EL TRASLADO DEL TRABAJO EXTRAMURAL</t>
  </si>
  <si>
    <t>TIPO DE PROFESIONAL</t>
  </si>
  <si>
    <t>HORAS  AL AÑO</t>
  </si>
  <si>
    <t>TEC. ENFERMERIA</t>
  </si>
  <si>
    <t>MEDIOS DE COMUNICACIÓN</t>
  </si>
  <si>
    <t>RED ASISTENCIAL</t>
  </si>
  <si>
    <t>CENTRO ASISTENCIAL</t>
  </si>
  <si>
    <t>SISTEMA DE REFERENCIA Y CONTRAREFERENCIA</t>
  </si>
  <si>
    <t>PROGRAMACION DEL HORAS DE DESPLAZAMIENTO PARA LA REALIZACION DE TRABAJO EXTRAMURAL 
EN LOCALIDADES A DISTANCIAS MAYORES A 2 HORAS</t>
  </si>
  <si>
    <t>INSTITUCION A LA QUE PERTENECE</t>
  </si>
  <si>
    <t>TERRESTRE</t>
  </si>
  <si>
    <t>TELEFONO</t>
  </si>
  <si>
    <t>INTERNET</t>
  </si>
  <si>
    <t>Establecimiento 1</t>
  </si>
  <si>
    <t>CALCULO DE TIEMPO DE DESPLAZAMIENTO (HORAS)</t>
  </si>
  <si>
    <t>RED DE REFERENCIAS DE LA MICRO RED</t>
  </si>
  <si>
    <t>JOVEN</t>
  </si>
  <si>
    <t>De 12 a 14 años</t>
  </si>
  <si>
    <t>De 15 a 17 años</t>
  </si>
  <si>
    <t>ETAPA DE VIDA: JOVEN</t>
  </si>
  <si>
    <t>* En formato 24 horas, incluir dias de la semana</t>
  </si>
  <si>
    <t>** Poblacion Total INEI por todos los prestadores</t>
  </si>
  <si>
    <t>El encabezamiento del listado corresponde al establecimiento de mayor complejidad y sede de la micro red</t>
  </si>
  <si>
    <t>SUPERFICIE                   km2</t>
  </si>
  <si>
    <t>DENSIDAD                  hab/km2</t>
  </si>
  <si>
    <t>NUTRICIONISTA</t>
  </si>
  <si>
    <t>PSICOLOGO</t>
  </si>
  <si>
    <t>ASISTENTA 
SOCIAL</t>
  </si>
  <si>
    <t>AÑADIR MAPA DEL SISTEMA DE REFERENCIA Y CONTRARREFERENCIA DE LA MICRORED: TRAYECTOS, DISTANCIAS Y TIEMPOS ENTRE ESTABLECIMIENTOS 
(Incluir hospital y establecimientos de referencia que no son de la jurisdicción de ser necesario).</t>
  </si>
  <si>
    <t>MASCULINO</t>
  </si>
  <si>
    <t>FEMENINO</t>
  </si>
  <si>
    <t xml:space="preserve">   0  - 4 a</t>
  </si>
  <si>
    <t xml:space="preserve">   5  - 9 a</t>
  </si>
  <si>
    <t xml:space="preserve"> 10 - 14 a</t>
  </si>
  <si>
    <t xml:space="preserve"> 15  -19 a</t>
  </si>
  <si>
    <t xml:space="preserve"> 20 - 24 a</t>
  </si>
  <si>
    <t xml:space="preserve"> 25 - 29 a</t>
  </si>
  <si>
    <t xml:space="preserve"> 30 - 34 a</t>
  </si>
  <si>
    <t xml:space="preserve"> 35 - 39 a</t>
  </si>
  <si>
    <t xml:space="preserve"> 40 - 44 a</t>
  </si>
  <si>
    <t xml:space="preserve"> 45 - 49 a</t>
  </si>
  <si>
    <t xml:space="preserve"> 50 - 54 a</t>
  </si>
  <si>
    <t xml:space="preserve"> 55 - 59 a</t>
  </si>
  <si>
    <t xml:space="preserve"> 60 - 64 a</t>
  </si>
  <si>
    <t xml:space="preserve"> 65 - 69 a</t>
  </si>
  <si>
    <t xml:space="preserve"> 70 - 74 a</t>
  </si>
  <si>
    <t xml:space="preserve"> 75 - 79 a</t>
  </si>
  <si>
    <t xml:space="preserve"> 80  + a</t>
  </si>
  <si>
    <t>CALIDAD</t>
  </si>
  <si>
    <t>ESPECIFICAR LA PROFESIÓN, OFICIO, OCUPACIÓN DEL PERSONAL CONSDIERADO EN OTROS</t>
  </si>
  <si>
    <t>AUTORIDADES LOCALES</t>
  </si>
  <si>
    <t>MIEMBROS DEL CONSEJO DIRECTIVO</t>
  </si>
  <si>
    <t>PRESIDENTE</t>
  </si>
  <si>
    <t>SECRETARIO</t>
  </si>
  <si>
    <t>TESORERO</t>
  </si>
  <si>
    <t>ORGANIZACIONES DE BASE OFICIALES INSCRITAS Y REGISTRADAS EN EL PADRON DE LA MUNICIPALIDAD DISTRITAL</t>
  </si>
  <si>
    <t>TELEFONO FIJO</t>
  </si>
  <si>
    <t>NIVEL DE CATEGORIA</t>
  </si>
  <si>
    <t>DIAS DE ATENCION</t>
  </si>
  <si>
    <t>POBLACION TOTAL
SEGÚN INEI
(por cada ES)</t>
  </si>
  <si>
    <t>NOMBRE DEL ESTABLECIMIENTO (Empezar por el Establecimiento SEDE de la CLAS)</t>
  </si>
  <si>
    <t>DATOS DE LOS ESTABLECIMIENTOS DE SALUD QUE CONFORMAN LA CLAS</t>
  </si>
  <si>
    <t xml:space="preserve">* En el caso de un solo establecimiento se consignara las localidades con poblacion sin acceso directo, cuando existen varios se programaran priorizando algunos y localidades sin acceso directoestablecimientos </t>
  </si>
  <si>
    <t>1. ALCALDES</t>
  </si>
  <si>
    <t>3. GOBERNADOR</t>
  </si>
  <si>
    <t>4. TENIENTES GOBERNADORES</t>
  </si>
  <si>
    <t>5. POLICIA NACIONAL DEL PERU</t>
  </si>
  <si>
    <t>FUENTE: HISS</t>
  </si>
  <si>
    <t>*fuente registros de mortalidad de los estblecimientos de Salud</t>
  </si>
  <si>
    <t>Establecimiento 3</t>
  </si>
  <si>
    <t>Establecimiento 4</t>
  </si>
  <si>
    <t>Establecimiento 5</t>
  </si>
  <si>
    <t>Establecimiento 6</t>
  </si>
  <si>
    <t>Establecimiento 7</t>
  </si>
  <si>
    <t>Establecimiento 8</t>
  </si>
  <si>
    <t>Establecimiento 9</t>
  </si>
  <si>
    <t>ALTITUD    
m.s.n.m.</t>
  </si>
  <si>
    <t>POBLACION   
hab.</t>
  </si>
  <si>
    <t>OBSTETRA</t>
  </si>
  <si>
    <t>Pares escolares: centros educativos</t>
  </si>
  <si>
    <t>En base a la información proporcionada por la UGEL, año 2017.</t>
  </si>
  <si>
    <t>I.  PERSONAL CON HORAS DE TRABAJO DISPONIBLES POR D. LEG N° 276 ( NOMBRADOS)</t>
  </si>
  <si>
    <t>III.PERSONAL CON HORAS CONTRATADAS POR PPR 6 HORAS (DL1057)</t>
  </si>
  <si>
    <t xml:space="preserve">II. TOTAL PERSONAL CON  D.L. 728 </t>
  </si>
  <si>
    <t>PERSONAL CONTRATADO CON FINANCIAMIENTO RECURSOS ORDINARIOS</t>
  </si>
  <si>
    <t>PERSONAL CONTRATADO CON FINANCIAMIENTO RDR</t>
  </si>
  <si>
    <t>Es la actividad de interacción personal a través del cual se desarrolla un proceso de enseñanza aprendizaje con el propósito de generar, transferir y/o fortalecer capacidades orientadas a mejorar el desempeño del personal, la realiza el equipo de gestion de la Red.</t>
  </si>
  <si>
    <t xml:space="preserve">Es la actividad que tiene como objetivo impartir conocimientos para mejorar el desempeño de los Recursos Humanos en Salud, incluirá por lo menos 1 capacitación mensual y/o réplica, debiendose plasmar en un plan elaborado según la necesidad de los establecimientos del ambito de la Microred, </t>
  </si>
  <si>
    <t>OBSTETRIZ</t>
  </si>
  <si>
    <t xml:space="preserve"> SUB TOTALHORAS DE  DESPLAZAMIENTO PARA EXTRAMURAL</t>
  </si>
  <si>
    <t>NUMERO DE VISITAS POR LOCALIDAD A REALIZARSE EN EL 2,017</t>
  </si>
  <si>
    <t>TOTAL (A+B) = (C)</t>
  </si>
  <si>
    <t xml:space="preserve">MAPA DE UBICACIÓN DE LOS ESTABLECIMIENTOS DE SALUD </t>
  </si>
  <si>
    <t>NOMBRES Y APELLIDOS</t>
  </si>
  <si>
    <t>TELEFONOS</t>
  </si>
  <si>
    <t>ESTABLECIMIENTO AL QUE SE REFIERE</t>
  </si>
  <si>
    <t>APELLIDOS Y NOMBRES</t>
  </si>
  <si>
    <t>DNI Nº</t>
  </si>
  <si>
    <t>FECHA DE NACIMIENTO</t>
  </si>
  <si>
    <t>ESTADO CIVIL</t>
  </si>
  <si>
    <t>FECHA DE INGRESO</t>
  </si>
  <si>
    <t>CONDICION DE CONTRATO</t>
  </si>
  <si>
    <t>VIGENCIA DE CONTRATO</t>
  </si>
  <si>
    <t>PROFESION/OCUPACION</t>
  </si>
  <si>
    <t>Nº REGISTRO DE DIPLOMA O  TITULO PROFESIONAL</t>
  </si>
  <si>
    <t>Nº COLEGIATURA</t>
  </si>
  <si>
    <t>INICIO Y TERMINO SERUMS</t>
  </si>
  <si>
    <t>Nº RESOLUCION TERMINO SERUMS</t>
  </si>
  <si>
    <t>SISTEMA DE PENSIONES</t>
  </si>
  <si>
    <t>DOMICILIO</t>
  </si>
  <si>
    <t>Nº CELULAR Y/O TELEFONO FIJO</t>
  </si>
  <si>
    <t>UNIDAD PRODUCTORA DE SERVICIOS DE SALUD (UPSS)</t>
  </si>
  <si>
    <t>CONSULTA EXTERNA</t>
  </si>
  <si>
    <t>PRESTACIONES DE LA CARTERA DE SERVICIOS DE SALUD</t>
  </si>
  <si>
    <t xml:space="preserve">ACTIVIDAD </t>
  </si>
  <si>
    <t xml:space="preserve">PRESTACIONES DE LA CARTERA </t>
  </si>
  <si>
    <t>PROBLEMAS SANITARIOS PRIORIZADOS POR ETAPAS DE VIDA</t>
  </si>
  <si>
    <t>PROBLEMA  DE SALUD EN LA FAMILIA</t>
  </si>
  <si>
    <t>PROBLEMA  DE SALUD EN LA COMUNIDAD</t>
  </si>
  <si>
    <t>PROBLEMA  DE GESTION EN SALUD</t>
  </si>
  <si>
    <t>PROBLEMA  DE LA VIDA INSTITUCIONAL DE LA ASOCIACION CLAS Y DE LA PARTICIPACION COMUNITARIA</t>
  </si>
  <si>
    <t>CONCEPTOS</t>
  </si>
  <si>
    <t>Gratificaciones</t>
  </si>
  <si>
    <t>Cargos bancarios</t>
  </si>
  <si>
    <t>Servicios diversos</t>
  </si>
  <si>
    <t>ENERO</t>
  </si>
  <si>
    <t>FEBRERO</t>
  </si>
  <si>
    <t>MARZO</t>
  </si>
  <si>
    <t>ABRIL</t>
  </si>
  <si>
    <t>MAYO</t>
  </si>
  <si>
    <t>JUNIO</t>
  </si>
  <si>
    <t>JULIO</t>
  </si>
  <si>
    <t>AGOSTO</t>
  </si>
  <si>
    <t>SETIEMBRE</t>
  </si>
  <si>
    <t>OCTUBRE</t>
  </si>
  <si>
    <t>NOVIEMBRE</t>
  </si>
  <si>
    <t>DICIEMBRE</t>
  </si>
  <si>
    <t>MARCO ESTRATÉGICO</t>
  </si>
  <si>
    <t>OBJETIVOS DEL MILENIO</t>
  </si>
  <si>
    <t>6. Combatir el VIH/SIDA el paludismo y otras enfermedades</t>
  </si>
  <si>
    <t xml:space="preserve">7. Garantizar la sostenibilidad del medio ambiente </t>
  </si>
  <si>
    <t>8. Fomentar una asociación mundial para el desarrollo.</t>
  </si>
  <si>
    <t>a. Seguimiento, evaluación y análisis de la situación de salud</t>
  </si>
  <si>
    <t>b. Vigilancia de la salud pública, investigación y control de riesgos y daños en salud pública</t>
  </si>
  <si>
    <t>c. Promoción de la salud</t>
  </si>
  <si>
    <t>d. Participación de los ciudadanos en la salud</t>
  </si>
  <si>
    <t>e. Desarrollo de políticas y capacidad institucional de planificación y gestión en materia de salud pública</t>
  </si>
  <si>
    <t>f. Fortalecimiento de la capacidad institucional de regulación y fiscalización en materia de salud pública</t>
  </si>
  <si>
    <t>g. Evaluación y promoción del acceso equitativo a los servicios de salud necesarios</t>
  </si>
  <si>
    <t>h. Desarrollo de recursos humanos y capacitación en salud pública</t>
  </si>
  <si>
    <t>i. Garantía y mejoramiento de la calidad de los servicios de salud individuales y colectivos</t>
  </si>
  <si>
    <t>j. Investigación en salud pública</t>
  </si>
  <si>
    <t>k. Reducción del impacto de las emergencias y desastres en la salud</t>
  </si>
  <si>
    <t>DECIMA POLITICA DEL ESTADO (REDUCCION DE LA POBREZA)</t>
  </si>
  <si>
    <t>Asignará recursos crecientes de inversión social en educación y salud para maximizar la eficiencia de los programas, orientándolos hacia las personas de mayor pobreza.</t>
  </si>
  <si>
    <t>DECIMO TERCERA POLITICA DEL ESTADO (ACCESO UNIVERSAL A LOS SERVICIOS DE SALUD Y A LA SEGURIDAD SOCIAL)</t>
  </si>
  <si>
    <t xml:space="preserve">a) Potenciará la promoción de la salud, la prevención y control de enfermedades transmisibles y crónico degenerativas; </t>
  </si>
  <si>
    <t xml:space="preserve">b) Promoverá la prevención y el control de enfermedades mentales y de los problemas de drogadicción; </t>
  </si>
  <si>
    <t>c) Ampliará el acceso al agua potable y al saneamiento básico y controlará los principales contaminantes ambientales;</t>
  </si>
  <si>
    <t>d) Desarrollará un plan integral de control de las principales enfermedades emergentes y re-emergentes, de acuerdo con las necesidades de cada región;</t>
  </si>
  <si>
    <t xml:space="preserve">e) Promoverá hábitos de vida saludables; </t>
  </si>
  <si>
    <t xml:space="preserve">f) Ampliará y descentralizará los servicios de salud, especialmente en las áreas más pobres del país, priorizándolos hacia las madres, niños, adultos mayores y discapacitados; </t>
  </si>
  <si>
    <t xml:space="preserve">g) Fortalecerá las redes sociales en salud, para lo cual garantizará y facilitará la participación ciudadana y comunitaria en el diseño, seguimiento, evaluación y control de las políticas de salud, en concordancia con los planes locales y regionales correspondientes; </t>
  </si>
  <si>
    <t>h) Promoverá la maternidad saludable y ofrecerá servicios de planificación familiar, con libre elección de los métodos y sin coerción;</t>
  </si>
  <si>
    <t>i) Promoverá el acceso gratuito y masivo de la población a los servicios públicos de salud y la participación regulada y complementaria del sector privado;</t>
  </si>
  <si>
    <t>j) Promoverá el acceso universal a la seguridad social y fortalecerá un fondo de salud para atender a la población que no es asistida por los sistemas de seguridad social existentes;</t>
  </si>
  <si>
    <t xml:space="preserve">k) Desarrollará políticas de salud ocupacionales, extendiendo las mismas a la seguridad social; </t>
  </si>
  <si>
    <t xml:space="preserve">l) Incrementará progresivamente el porcentaje del presupuesto del sector salud; </t>
  </si>
  <si>
    <t>m) Desarrollará una política intensa y sostenida de capacitación oportuna y adecuada de los recursos humanos involucrados en las acciones de salud para asegurar la calidad y calidez de la atención a la población;</t>
  </si>
  <si>
    <t>o) Restablecerá la autonomía del Seguro Social.</t>
  </si>
  <si>
    <t>DECIMO QUINTA POLITICA DEL ESTADO (PROMOCION DE LA SEGURIDAD ALIMENTARIA Y NUTRICION)</t>
  </si>
  <si>
    <t xml:space="preserve">a) Estimulará y promoverá la lactancia materna en el primer año de vida; </t>
  </si>
  <si>
    <t>b) Otorgará complementos y suplementos alimentarios y nutricionales a los pobres extremos y vulnerables,</t>
  </si>
  <si>
    <t>c) Capacitará y educará a la población en temas de nutrición, salud, higiene, vigilancia nutricional y derechos iudadanos, para lograr una alimentación adecuada;</t>
  </si>
  <si>
    <t>d) Incorporará contenidos de educación nutricional en los programas educativos;</t>
  </si>
  <si>
    <t xml:space="preserve">e) Recuperará y valorará los saludables saberes y hábitos nutricionales originales; </t>
  </si>
  <si>
    <t>f) Difundirá las virtudes nutricionales de los derivados agro-industriales en los cultivos locales</t>
  </si>
  <si>
    <t>PLAN ESTRATEGICO SECTORIAL MULTIANUAL (PESEM) OBJETIVOS ESTRATEGICOS 2016-2021</t>
  </si>
  <si>
    <t>MEJORAR LA SALUD DE LA POBLACION</t>
  </si>
  <si>
    <t>1. Reducir la Mortalidad Materna y Neonata</t>
  </si>
  <si>
    <t>2. Reducir la Desnutrición Infantil y, anemia</t>
  </si>
  <si>
    <t>3. Controlar las enfermedades transmisibles</t>
  </si>
  <si>
    <t>4. Disminuir las enfermedades no transmisibles</t>
  </si>
  <si>
    <t>AMPLIAR LA COBERTURA DE ASEGURAMIENTO PARA LA PROTECCION EN SALUD</t>
  </si>
  <si>
    <t>1. Incrementar la cobertura de aseguramiento público de la población pobre y pobreza extrema</t>
  </si>
  <si>
    <t>2. Expandir la Oferta de servicios de salud</t>
  </si>
  <si>
    <t>3. Modernizar la gestión de los servicios de salud</t>
  </si>
  <si>
    <t>4. Generar capacidades para el desarrollo e, implantación de tecnologías, investigación e información sanitaria</t>
  </si>
  <si>
    <t>1. Fortalecer la Autoridad Sanitaria</t>
  </si>
  <si>
    <t>2. Fortalecer la promoción, protección y restitución de derechos</t>
  </si>
  <si>
    <t>3. Crear e implementar el Sistema de Monitoreo y Evaluación de Políticas en Salud Pública y de las Políticas Públicas con impacto en la Salud Pública</t>
  </si>
  <si>
    <t>4. Reforzar los arreglos Inter institucionales para la gestión Multisectorial y Territorial</t>
  </si>
  <si>
    <t>VISIÓN CONCERTADA DE LA REGIÓN AL 2021</t>
  </si>
  <si>
    <t xml:space="preserve">MISION INSTITUCIONAL: </t>
  </si>
  <si>
    <t>"La incidencia, mortalidad y complicaciones de los principales daños y males que afligen a la sociedad regional estan siendo efectivamente controladas social y técnicamente, extendiéndose la accesibilidad y aceptabilidad por la integralidad y calidad de los servicios de salud ofertados en el escenario de familias que cuidan y defienden su salud y el derecho a su pleno goce."</t>
  </si>
  <si>
    <t>"Desarrollar la protección social de la salud de la población regional dando prioridad a la expuesta a mayor riesgo, cumpliendo su rol rector en el Sector, liderando los procesos de reforma, fortaleciendo l capacidad de respuesta en los servicos de salud ofertados integralmente, con calidad y pertinencia cultural y científica, promoviendo una cultura de la salud y organizacionalmente emprendedora, y el cultivo de los valores de amor al prójimo, solidaridad y equidad."</t>
  </si>
  <si>
    <t>NOTA: Red Asistencial: Considerar a todos los establecimientos del Gobierno Regional, Essalud, Municipalidades,privados, (públicos y provados)del ámbito de la Microrred.</t>
  </si>
  <si>
    <t>Arequipa</t>
  </si>
  <si>
    <t>Chiguata</t>
  </si>
  <si>
    <t>La Joya</t>
  </si>
  <si>
    <t>Pocsi</t>
  </si>
  <si>
    <t>San Juan de Tarucani</t>
  </si>
  <si>
    <t>Acari</t>
  </si>
  <si>
    <t>Camaná</t>
  </si>
  <si>
    <t>Samuel Pastor</t>
  </si>
  <si>
    <t>Caravelí</t>
  </si>
  <si>
    <t>Cahuacho</t>
  </si>
  <si>
    <t>Castilla</t>
  </si>
  <si>
    <t>Andagua</t>
  </si>
  <si>
    <t>Chilcaymarca</t>
  </si>
  <si>
    <t>Pampacolca</t>
  </si>
  <si>
    <t>Tipán</t>
  </si>
  <si>
    <t>Uñón</t>
  </si>
  <si>
    <t>Viraco</t>
  </si>
  <si>
    <t>Caylloma</t>
  </si>
  <si>
    <t>Chivay</t>
  </si>
  <si>
    <t>Cabanaconde</t>
  </si>
  <si>
    <t>Lluta</t>
  </si>
  <si>
    <t>Maca</t>
  </si>
  <si>
    <t>Madrigal</t>
  </si>
  <si>
    <t>San Antonio de Chuca</t>
  </si>
  <si>
    <t>Yanque</t>
  </si>
  <si>
    <t>Condesuyos</t>
  </si>
  <si>
    <t>Andaray</t>
  </si>
  <si>
    <t>Cayarani</t>
  </si>
  <si>
    <t>Chichas</t>
  </si>
  <si>
    <t>Iray</t>
  </si>
  <si>
    <t>Río Grande</t>
  </si>
  <si>
    <t>Salamanca</t>
  </si>
  <si>
    <t>Islay</t>
  </si>
  <si>
    <t>Cocachacra</t>
  </si>
  <si>
    <t>La Unión</t>
  </si>
  <si>
    <t>Huaynacotas</t>
  </si>
  <si>
    <t>Quechualla</t>
  </si>
  <si>
    <t>Mollebaya</t>
  </si>
  <si>
    <t>Santa Isabel de Siguas</t>
  </si>
  <si>
    <t>Uchumayo</t>
  </si>
  <si>
    <t>Vitor</t>
  </si>
  <si>
    <t>Jacobo Hunter</t>
  </si>
  <si>
    <t>Polobaya</t>
  </si>
  <si>
    <t>Sabandia</t>
  </si>
  <si>
    <t>Santa Rita de Siguas</t>
  </si>
  <si>
    <t>Yura</t>
  </si>
  <si>
    <t>Quequeña</t>
  </si>
  <si>
    <t>San Juan de Siguas</t>
  </si>
  <si>
    <t>Yarabamba</t>
  </si>
  <si>
    <t>Characato</t>
  </si>
  <si>
    <t>Tiabaya</t>
  </si>
  <si>
    <t>Ocoña</t>
  </si>
  <si>
    <t>Mariscal Cáceres</t>
  </si>
  <si>
    <t>José María Quimper</t>
  </si>
  <si>
    <t>Nicolás de Piérola</t>
  </si>
  <si>
    <t>Atiquipa</t>
  </si>
  <si>
    <t>Huanuhuanu</t>
  </si>
  <si>
    <t>Jaqui</t>
  </si>
  <si>
    <t>Quicacha</t>
  </si>
  <si>
    <t>Bella Unión</t>
  </si>
  <si>
    <t>Chala</t>
  </si>
  <si>
    <t>Aplao</t>
  </si>
  <si>
    <t>Uraca</t>
  </si>
  <si>
    <t>Ayo</t>
  </si>
  <si>
    <t>Chachas</t>
  </si>
  <si>
    <t>Choco</t>
  </si>
  <si>
    <t>Machaguay</t>
  </si>
  <si>
    <t>Orcopampa</t>
  </si>
  <si>
    <t>Achoma</t>
  </si>
  <si>
    <t>Callalli</t>
  </si>
  <si>
    <t>Coporaque</t>
  </si>
  <si>
    <t>Huambo</t>
  </si>
  <si>
    <t>Huanca</t>
  </si>
  <si>
    <t>Ichupampa</t>
  </si>
  <si>
    <t>Lari</t>
  </si>
  <si>
    <t>Sibayo</t>
  </si>
  <si>
    <t>Tapay</t>
  </si>
  <si>
    <t>Tisco</t>
  </si>
  <si>
    <t>Tuti</t>
  </si>
  <si>
    <t>Majes</t>
  </si>
  <si>
    <t>Yanaquihua</t>
  </si>
  <si>
    <t>Chuquibamba</t>
  </si>
  <si>
    <t>Dean Valdivia</t>
  </si>
  <si>
    <t>Mejia</t>
  </si>
  <si>
    <t>Punta de Bombón</t>
  </si>
  <si>
    <t>Charcana</t>
  </si>
  <si>
    <t>Pampamarca</t>
  </si>
  <si>
    <t>Puyca</t>
  </si>
  <si>
    <t>Sayla</t>
  </si>
  <si>
    <t>Tauria</t>
  </si>
  <si>
    <t>Tomepampa</t>
  </si>
  <si>
    <t>Toro</t>
  </si>
  <si>
    <t>Alca</t>
  </si>
  <si>
    <t>Cotahuasi</t>
  </si>
  <si>
    <t>Red</t>
  </si>
  <si>
    <t>Microrred</t>
  </si>
  <si>
    <t>CódigoUE</t>
  </si>
  <si>
    <t>UnidadEjecutora</t>
  </si>
  <si>
    <t>Categoria</t>
  </si>
  <si>
    <t>eess_renaes</t>
  </si>
  <si>
    <t>depart</t>
  </si>
  <si>
    <t>provincia</t>
  </si>
  <si>
    <t>distrito</t>
  </si>
  <si>
    <t>AREQUIPA CAYLLOMA</t>
  </si>
  <si>
    <t>CHIGUATA</t>
  </si>
  <si>
    <t>1222</t>
  </si>
  <si>
    <t>SALUD RED PERIFERICA AREQUIPA</t>
  </si>
  <si>
    <t>I-1</t>
  </si>
  <si>
    <t>0000001320</t>
  </si>
  <si>
    <t>LA JOYA</t>
  </si>
  <si>
    <t>0000001327</t>
  </si>
  <si>
    <t>0000001328</t>
  </si>
  <si>
    <t>0000001329</t>
  </si>
  <si>
    <t>SAN ISIDRO</t>
  </si>
  <si>
    <t>0000001331</t>
  </si>
  <si>
    <t>0000001332</t>
  </si>
  <si>
    <t>0000001333</t>
  </si>
  <si>
    <t>CHARACATO</t>
  </si>
  <si>
    <t>0000001288</t>
  </si>
  <si>
    <t>0000001321</t>
  </si>
  <si>
    <t>CAMANA CARAVELLI</t>
  </si>
  <si>
    <t>LA PAMPA</t>
  </si>
  <si>
    <t>768</t>
  </si>
  <si>
    <t>SALUD CAMANA</t>
  </si>
  <si>
    <t>0000001358</t>
  </si>
  <si>
    <t>0000007723</t>
  </si>
  <si>
    <t>CARAVELI</t>
  </si>
  <si>
    <t>0000001379</t>
  </si>
  <si>
    <t>CASTILLA CONDESUYOS - LA UNION</t>
  </si>
  <si>
    <t>ANDAGUA</t>
  </si>
  <si>
    <t>769</t>
  </si>
  <si>
    <t>SALUD APLAO</t>
  </si>
  <si>
    <t>0000001408</t>
  </si>
  <si>
    <t>0000001406</t>
  </si>
  <si>
    <t>0000014382</t>
  </si>
  <si>
    <t>PAMAPACOLCA</t>
  </si>
  <si>
    <t>0000001398</t>
  </si>
  <si>
    <t>0000001399</t>
  </si>
  <si>
    <t>VIRACO</t>
  </si>
  <si>
    <t>0000001401</t>
  </si>
  <si>
    <t>0000001403</t>
  </si>
  <si>
    <t>0000006766</t>
  </si>
  <si>
    <t>CHIVAY</t>
  </si>
  <si>
    <t>0000001423</t>
  </si>
  <si>
    <t>CABANACONDE</t>
  </si>
  <si>
    <t>0000001432</t>
  </si>
  <si>
    <t>EL PEDREGAL</t>
  </si>
  <si>
    <t>0000001340</t>
  </si>
  <si>
    <t>0000001430</t>
  </si>
  <si>
    <t>0000001427</t>
  </si>
  <si>
    <t>CIUDAD DE DIOS</t>
  </si>
  <si>
    <t>0000001243</t>
  </si>
  <si>
    <t>0000001428</t>
  </si>
  <si>
    <t>CHUQUIBAMBA</t>
  </si>
  <si>
    <t>0000001415</t>
  </si>
  <si>
    <t>CAYLLOMA</t>
  </si>
  <si>
    <t>0000007407</t>
  </si>
  <si>
    <t>0000001411</t>
  </si>
  <si>
    <t>0000001416</t>
  </si>
  <si>
    <t>0000001409</t>
  </si>
  <si>
    <t>IQUIPI</t>
  </si>
  <si>
    <t>0000001381</t>
  </si>
  <si>
    <t>0000001413</t>
  </si>
  <si>
    <t>0000001343</t>
  </si>
  <si>
    <t>ISLAY</t>
  </si>
  <si>
    <t>COCACHACRA</t>
  </si>
  <si>
    <t>765</t>
  </si>
  <si>
    <t>SALUD AREQUIPA</t>
  </si>
  <si>
    <t>0000001452</t>
  </si>
  <si>
    <t>0000001453</t>
  </si>
  <si>
    <t>0000001454</t>
  </si>
  <si>
    <t>COTAHUASI</t>
  </si>
  <si>
    <t>0000001466</t>
  </si>
  <si>
    <t>ALCA</t>
  </si>
  <si>
    <t>0000001461</t>
  </si>
  <si>
    <t>0000007265</t>
  </si>
  <si>
    <t>0000001468</t>
  </si>
  <si>
    <t>0000001285</t>
  </si>
  <si>
    <t>0000001337</t>
  </si>
  <si>
    <t>TIABAYA</t>
  </si>
  <si>
    <t>0000001290</t>
  </si>
  <si>
    <t>VITOR</t>
  </si>
  <si>
    <t>0000001334</t>
  </si>
  <si>
    <t>OCOÑA</t>
  </si>
  <si>
    <t>0000001364</t>
  </si>
  <si>
    <t>CHALA</t>
  </si>
  <si>
    <t>0000001368</t>
  </si>
  <si>
    <t>HUANCARQUI</t>
  </si>
  <si>
    <t>0000001393</t>
  </si>
  <si>
    <t>0000001396</t>
  </si>
  <si>
    <t>0000001397</t>
  </si>
  <si>
    <t>CORIRE</t>
  </si>
  <si>
    <t>0000001391</t>
  </si>
  <si>
    <t>0000001392</t>
  </si>
  <si>
    <t>HUNTER</t>
  </si>
  <si>
    <t>I-2</t>
  </si>
  <si>
    <t>0000001273</t>
  </si>
  <si>
    <t>0000001274</t>
  </si>
  <si>
    <t>0000001275</t>
  </si>
  <si>
    <t>0000001276</t>
  </si>
  <si>
    <t>0000001277</t>
  </si>
  <si>
    <t>0000001279</t>
  </si>
  <si>
    <t>0000001289</t>
  </si>
  <si>
    <t>0000001262</t>
  </si>
  <si>
    <t>0000001284</t>
  </si>
  <si>
    <t>0000001319</t>
  </si>
  <si>
    <t>0000001335</t>
  </si>
  <si>
    <t>0000001254</t>
  </si>
  <si>
    <t>SAN JOSE</t>
  </si>
  <si>
    <t>0000001353</t>
  </si>
  <si>
    <t>0000001357</t>
  </si>
  <si>
    <t>0000001359</t>
  </si>
  <si>
    <t>0000001338</t>
  </si>
  <si>
    <t>0000001377</t>
  </si>
  <si>
    <t>0000001367</t>
  </si>
  <si>
    <t>ACARI</t>
  </si>
  <si>
    <t>0000001373</t>
  </si>
  <si>
    <t>0000001372</t>
  </si>
  <si>
    <t>0000001404</t>
  </si>
  <si>
    <t>0000001405</t>
  </si>
  <si>
    <t>0000001442</t>
  </si>
  <si>
    <t>0000001441</t>
  </si>
  <si>
    <t>0000001402</t>
  </si>
  <si>
    <t>0000001400</t>
  </si>
  <si>
    <t>0000001429</t>
  </si>
  <si>
    <t>CALLALLI</t>
  </si>
  <si>
    <t>0000001437</t>
  </si>
  <si>
    <t>0000001418</t>
  </si>
  <si>
    <t>0000001424</t>
  </si>
  <si>
    <t>0000001433</t>
  </si>
  <si>
    <t>0000001239</t>
  </si>
  <si>
    <t>0000001425</t>
  </si>
  <si>
    <t>0000001426</t>
  </si>
  <si>
    <t>0000001255</t>
  </si>
  <si>
    <t>0000001256</t>
  </si>
  <si>
    <t>0000001242</t>
  </si>
  <si>
    <t>0000001435</t>
  </si>
  <si>
    <t>0000001434</t>
  </si>
  <si>
    <t>0000001431</t>
  </si>
  <si>
    <t>0000001438</t>
  </si>
  <si>
    <t>0000006891</t>
  </si>
  <si>
    <t>0000001436</t>
  </si>
  <si>
    <t>0000001341</t>
  </si>
  <si>
    <t>0000001342</t>
  </si>
  <si>
    <t>0000001440</t>
  </si>
  <si>
    <t>0000001410</t>
  </si>
  <si>
    <t>0000001412</t>
  </si>
  <si>
    <t>0000001414</t>
  </si>
  <si>
    <t>LA PUNTA</t>
  </si>
  <si>
    <t>0000001450</t>
  </si>
  <si>
    <t>0000001451</t>
  </si>
  <si>
    <t>0000001467</t>
  </si>
  <si>
    <t>0000001463</t>
  </si>
  <si>
    <t>0000001459</t>
  </si>
  <si>
    <t>0000001460</t>
  </si>
  <si>
    <t>0000001462</t>
  </si>
  <si>
    <t>0000001465</t>
  </si>
  <si>
    <t>0000001471</t>
  </si>
  <si>
    <t>0000001469</t>
  </si>
  <si>
    <t>0000001470</t>
  </si>
  <si>
    <t>0000001456</t>
  </si>
  <si>
    <t>0000001457</t>
  </si>
  <si>
    <t>0000001458</t>
  </si>
  <si>
    <t>0000011677</t>
  </si>
  <si>
    <t>0000001286</t>
  </si>
  <si>
    <t>0000001339</t>
  </si>
  <si>
    <t>0000001336</t>
  </si>
  <si>
    <t>0000001378</t>
  </si>
  <si>
    <t>0000001287</t>
  </si>
  <si>
    <t>0000001354</t>
  </si>
  <si>
    <t>0000001355</t>
  </si>
  <si>
    <t>0000001356</t>
  </si>
  <si>
    <t>SAN GREGORIO</t>
  </si>
  <si>
    <t>0000001360</t>
  </si>
  <si>
    <t>0000001361</t>
  </si>
  <si>
    <t>0000001363</t>
  </si>
  <si>
    <t>0000001369</t>
  </si>
  <si>
    <t>0000001374</t>
  </si>
  <si>
    <t>0000001394</t>
  </si>
  <si>
    <t>0000001390</t>
  </si>
  <si>
    <t>ALTO INCLAN</t>
  </si>
  <si>
    <t>0000001448</t>
  </si>
  <si>
    <t>I-3</t>
  </si>
  <si>
    <t>0000001261</t>
  </si>
  <si>
    <t>0000001299</t>
  </si>
  <si>
    <t>0000001322</t>
  </si>
  <si>
    <t>0000001323</t>
  </si>
  <si>
    <t>0000001330</t>
  </si>
  <si>
    <t>0000001260</t>
  </si>
  <si>
    <t>0000001253</t>
  </si>
  <si>
    <t>0000001345</t>
  </si>
  <si>
    <t>0000001346</t>
  </si>
  <si>
    <t>0000001351</t>
  </si>
  <si>
    <t>0000001387</t>
  </si>
  <si>
    <t>0000001407</t>
  </si>
  <si>
    <t>0000001385</t>
  </si>
  <si>
    <t>0000001386</t>
  </si>
  <si>
    <t>0000001420</t>
  </si>
  <si>
    <t>0000001421</t>
  </si>
  <si>
    <t>0000001422</t>
  </si>
  <si>
    <t>0000001326</t>
  </si>
  <si>
    <t>0000001380</t>
  </si>
  <si>
    <t>0000001389</t>
  </si>
  <si>
    <t>0000001445</t>
  </si>
  <si>
    <t>0000001449</t>
  </si>
  <si>
    <t>0000001446</t>
  </si>
  <si>
    <t>0000001464</t>
  </si>
  <si>
    <t>0000001280</t>
  </si>
  <si>
    <t>0000001281</t>
  </si>
  <si>
    <t>0000001324</t>
  </si>
  <si>
    <t>0000001347</t>
  </si>
  <si>
    <t>0000001348</t>
  </si>
  <si>
    <t>0000001352</t>
  </si>
  <si>
    <t>0000001350</t>
  </si>
  <si>
    <t>0000001395</t>
  </si>
  <si>
    <t>0000001443</t>
  </si>
  <si>
    <t>I-4</t>
  </si>
  <si>
    <t>0000001259</t>
  </si>
  <si>
    <t>0000001419</t>
  </si>
  <si>
    <t>0000001325</t>
  </si>
  <si>
    <t>0000001388</t>
  </si>
  <si>
    <t>0000001455</t>
  </si>
  <si>
    <t>0000001383</t>
  </si>
  <si>
    <t>NO PERTENECE A NINGUNA MICRORED</t>
  </si>
  <si>
    <t>II-1</t>
  </si>
  <si>
    <t>0000016721</t>
  </si>
  <si>
    <t>NO PERTENECE A NINGUNA RED</t>
  </si>
  <si>
    <t>0000001382</t>
  </si>
  <si>
    <t>información entregada por la oficina de estadística e la GERESA</t>
  </si>
  <si>
    <t>Quintiles de Pobreza</t>
  </si>
  <si>
    <t>CINCO PRIMERAS CAUSAS DE ATENCIÓN DE  CONSULTA EXTERNA</t>
  </si>
  <si>
    <t xml:space="preserve">10 PRIMERAS CAUSAS DE MORBILIDAD GENERAL </t>
  </si>
  <si>
    <t>B.  DIEZ PRIMERAS  CAUSAS DE MORTALIDAD AÑO: 2017</t>
  </si>
  <si>
    <t xml:space="preserve">10 PRIMERAS CAUSAS DE MORTALIDAD GENERAL </t>
  </si>
  <si>
    <t>CARTERA DE SERVICIOS DE SALUD APROBADA</t>
  </si>
  <si>
    <t xml:space="preserve">*Formato Modelo </t>
  </si>
  <si>
    <t>CALENDARIO</t>
  </si>
  <si>
    <t>TRANSFERENCIAS A LA FUENTE DE FINANCIAMIENTO R. O.</t>
  </si>
  <si>
    <t>TRANSF.</t>
  </si>
  <si>
    <t>FTE. FTO.</t>
  </si>
  <si>
    <t>R.O.</t>
  </si>
  <si>
    <t>TRANSFERENCIAS A LA FUENTE DE FINANCIAMIENTO R. D. R.</t>
  </si>
  <si>
    <t>R.D.R.</t>
  </si>
  <si>
    <t>GENERAL</t>
  </si>
  <si>
    <t>RECIBIDAS</t>
  </si>
  <si>
    <t>TRASFERENCIAS DEL GRA</t>
  </si>
  <si>
    <t>G.R.A.</t>
  </si>
  <si>
    <t>OTRAS TRANSFERENCIAS</t>
  </si>
  <si>
    <t>TOTAL OTRAS</t>
  </si>
  <si>
    <t>TRANSF</t>
  </si>
  <si>
    <t>RECAUDACION</t>
  </si>
  <si>
    <t>RDR</t>
  </si>
  <si>
    <t>REEMBOLSOS</t>
  </si>
  <si>
    <t>SIS</t>
  </si>
  <si>
    <t>DEMID</t>
  </si>
  <si>
    <t>OTROS</t>
  </si>
  <si>
    <t>INGRESOS</t>
  </si>
  <si>
    <t>REMUNERAC.</t>
  </si>
  <si>
    <t>GRATIFICAC.</t>
  </si>
  <si>
    <t>SUBSIDIOS</t>
  </si>
  <si>
    <t>ESSALUD</t>
  </si>
  <si>
    <t>DONACIONES</t>
  </si>
  <si>
    <t>(EXTRAORD)</t>
  </si>
  <si>
    <t>COMISION</t>
  </si>
  <si>
    <t>VENTA 10%</t>
  </si>
  <si>
    <t>FARMACIA</t>
  </si>
  <si>
    <t xml:space="preserve">ENERO </t>
  </si>
  <si>
    <t>FORMATO Nº 06.01</t>
  </si>
  <si>
    <t>AUTORIZADO POR</t>
  </si>
  <si>
    <t>HECHO  POR</t>
  </si>
  <si>
    <t>REVISADO y  Vª Bª  DE</t>
  </si>
  <si>
    <t>FIRMA Y SELLO</t>
  </si>
  <si>
    <t>FIRMA Y SELLO RED DE SALUD</t>
  </si>
  <si>
    <t>PRESIDENTE CLAS</t>
  </si>
  <si>
    <t>TESORERO CLAS</t>
  </si>
  <si>
    <t>GERENTE  CLAS</t>
  </si>
  <si>
    <t>RESPONSABLE  ECONOMIA CLAS</t>
  </si>
  <si>
    <t>CONTADOR  CLAS</t>
  </si>
  <si>
    <t>INGRESOS RECURSOS ORDINARIOS</t>
  </si>
  <si>
    <t>SALDO MES ANTERIOR</t>
  </si>
  <si>
    <t>Remuneraciones</t>
  </si>
  <si>
    <t xml:space="preserve">Gratificación </t>
  </si>
  <si>
    <t>Reembolsos subsidios EsSalud (ANEXO Nº 01)</t>
  </si>
  <si>
    <t>Otros Ingresos: Donaciones (ANEXO Nº 02)</t>
  </si>
  <si>
    <t>Otros Ingresos: Extraordinarios (ANEXO Nº 03)</t>
  </si>
  <si>
    <t>TOTAL INGRESOS</t>
  </si>
  <si>
    <t>GASTOS RECURSOS ORDINARIOS</t>
  </si>
  <si>
    <t>Profesionales de la Salud - Personal Contratado</t>
  </si>
  <si>
    <t>No Profesionales de la Salud - Personal Contratado</t>
  </si>
  <si>
    <t>Asignación Familiar</t>
  </si>
  <si>
    <t>Otras bonificaciones (ANEXO Nº 04)</t>
  </si>
  <si>
    <t>Vacaciones</t>
  </si>
  <si>
    <t>Gratificación Fiestas Patrias (Julio)</t>
  </si>
  <si>
    <t>Gratificación por Navidad (Diciembre)</t>
  </si>
  <si>
    <t xml:space="preserve">Bonificación Especial </t>
  </si>
  <si>
    <t>RENUNERACION BRUTA</t>
  </si>
  <si>
    <t>Descuentos al trabajador</t>
  </si>
  <si>
    <t>Retenciones Judiciales</t>
  </si>
  <si>
    <t>AFP Horizonte</t>
  </si>
  <si>
    <t>AFP Integra</t>
  </si>
  <si>
    <t>AFP Profuturo</t>
  </si>
  <si>
    <t>AFP Prima</t>
  </si>
  <si>
    <t>EsSalud Vida</t>
  </si>
  <si>
    <t>Sistema de Pensiones ONP</t>
  </si>
  <si>
    <t>Renta 5ta Categoría</t>
  </si>
  <si>
    <t>Otros descuentos al trabajador (ANEXO Nº 05)</t>
  </si>
  <si>
    <t>REMUNERACION NETA</t>
  </si>
  <si>
    <t>Aportaciones del Empleador</t>
  </si>
  <si>
    <t xml:space="preserve">EsSalud </t>
  </si>
  <si>
    <t>SCTR ONP</t>
  </si>
  <si>
    <t>SCTR EsSalud</t>
  </si>
  <si>
    <t>Seguro de Vida Ley</t>
  </si>
  <si>
    <t>Compensación por tiempo de servicios</t>
  </si>
  <si>
    <t>Liquidación de Benefic. Sociales</t>
  </si>
  <si>
    <t>Otras aportaciones del empleador (ANEXO Nº 06)</t>
  </si>
  <si>
    <t>Bs. y Servicios (Sub Total)</t>
  </si>
  <si>
    <t>Cargas Financieras - Mantenimiento de Cuenta</t>
  </si>
  <si>
    <t>Cargas Financieras - ITF</t>
  </si>
  <si>
    <t>Cargas Financieras - Portes</t>
  </si>
  <si>
    <t>Otros bienes y servicios (ANEXO Nº 07)</t>
  </si>
  <si>
    <t>Ejecución de Saldos</t>
  </si>
  <si>
    <t>Bienes</t>
  </si>
  <si>
    <t>Servicios</t>
  </si>
  <si>
    <t>Activos no Financieros (Bs. Capital)</t>
  </si>
  <si>
    <t>TOTAL APORTACIONES Y OTROS</t>
  </si>
  <si>
    <t>TOTAL GASTO</t>
  </si>
  <si>
    <t>SALDO ACTUAL</t>
  </si>
  <si>
    <t>*Informaciòn consignada tiene como fuente las Declaraciones Juradas de rendiciòn de cuentas de transferencias del Nivel Central conforme a los calendarios presupuestales recibidos</t>
  </si>
  <si>
    <t>*Informaciòn debe ser validada por Presidente, Tesorero, Gerente y Contador</t>
  </si>
  <si>
    <r>
      <t xml:space="preserve">FORMATO Nº </t>
    </r>
    <r>
      <rPr>
        <b/>
        <sz val="10"/>
        <rFont val="Arial Narrow"/>
        <family val="2"/>
      </rPr>
      <t>06.03</t>
    </r>
  </si>
  <si>
    <t>TRANSFERENCIAS RDR</t>
  </si>
  <si>
    <t xml:space="preserve">MAYO </t>
  </si>
  <si>
    <t xml:space="preserve">JUNIO </t>
  </si>
  <si>
    <t>CAPTACION MESUAL</t>
  </si>
  <si>
    <t>INGRESOS COMISION VENTAS 10% FARMACIA</t>
  </si>
  <si>
    <t>INGRESOS COMISION VENTAS 10% FARMACIA SIS</t>
  </si>
  <si>
    <t>REEMBOLSOS SIS</t>
  </si>
  <si>
    <t>OTROS INGRESOS (PROGRAMAS, CONVENIOS Y OTROS)</t>
  </si>
  <si>
    <t>TOTAL INGRESOS R.D.R.</t>
  </si>
  <si>
    <t>GASTOS RECURSOS DIRECTAMENTE RECAUDADOS</t>
  </si>
  <si>
    <t>MESES</t>
  </si>
  <si>
    <t>PERSONAL</t>
  </si>
  <si>
    <t>2.1.11.1.5</t>
  </si>
  <si>
    <t>Personal contratado a plazo fijo (Régimen laboral privado administrativo D.L. 728)</t>
  </si>
  <si>
    <t>2.1.13.1.2</t>
  </si>
  <si>
    <t>Personal contratado  (Profesional de la salud D.L. 728)</t>
  </si>
  <si>
    <t>2.1.13.2.2</t>
  </si>
  <si>
    <t>Personal contratado (No profesional de la salud D.L. 728)</t>
  </si>
  <si>
    <t>2.1.19.1.1</t>
  </si>
  <si>
    <t>2.1.19.2.1</t>
  </si>
  <si>
    <t>Compensación por tiempo de servicios (CTS)</t>
  </si>
  <si>
    <t>2.1.31.1.5</t>
  </si>
  <si>
    <t>Contribuciones a ESSALUD</t>
  </si>
  <si>
    <t>2.1.31.1.6.1</t>
  </si>
  <si>
    <t>Otras contribuciones del empleador seguro complementario de trabajo de riesgo (SCTR)</t>
  </si>
  <si>
    <t>2.1.31.1.6.2</t>
  </si>
  <si>
    <t>Otras contribuciones del empleador seguro vida ley</t>
  </si>
  <si>
    <t xml:space="preserve">BIENES </t>
  </si>
  <si>
    <t>2.3.11.1.1.1</t>
  </si>
  <si>
    <t>Alimentos y bebidas para Consumo Humano (envasados y crudos)</t>
  </si>
  <si>
    <t>2.3.11.1.1.2</t>
  </si>
  <si>
    <t>Canasta</t>
  </si>
  <si>
    <t>2.3.12.1.1</t>
  </si>
  <si>
    <t>Vestuarios, accesorios y prendas diversas</t>
  </si>
  <si>
    <t>2.3.12.1.2</t>
  </si>
  <si>
    <t>Textiles y acabados textiles</t>
  </si>
  <si>
    <t>2.3.13.1.1</t>
  </si>
  <si>
    <t>Combustibles y carburantes</t>
  </si>
  <si>
    <t>2.3.13.1.2</t>
  </si>
  <si>
    <t>Gases</t>
  </si>
  <si>
    <t>2.3.13.1.3</t>
  </si>
  <si>
    <t>Lubricantes, grasas y afines</t>
  </si>
  <si>
    <t>2.3.15.1.1</t>
  </si>
  <si>
    <t>Repuestos y accesorios (para oficina)</t>
  </si>
  <si>
    <t>2.3.15.1.2</t>
  </si>
  <si>
    <t>Papelería en general, útiles y material de oficina</t>
  </si>
  <si>
    <t>2.3.15.3.1</t>
  </si>
  <si>
    <t>Aseo limpieza y tocador</t>
  </si>
  <si>
    <t>2.3.15.4.1</t>
  </si>
  <si>
    <t>Electricidad, iluminación y electrónica</t>
  </si>
  <si>
    <t>2.3.15.99.99</t>
  </si>
  <si>
    <t>2.3.16.1.1</t>
  </si>
  <si>
    <t>Repuestos y accesorios de vehículos</t>
  </si>
  <si>
    <t>2.3.16.1.2</t>
  </si>
  <si>
    <t>Repuestos y accesorios de comunicaciones y telecomunicaciones</t>
  </si>
  <si>
    <t>2.3.16.1.3</t>
  </si>
  <si>
    <t>Repuestos y accesorios de construcción y maquinarias</t>
  </si>
  <si>
    <t>2.3.16.1.4</t>
  </si>
  <si>
    <t>Repuestos y accesorios de seguridad</t>
  </si>
  <si>
    <t>2.3.16.1.99</t>
  </si>
  <si>
    <t>Otros accesorios y repuestos</t>
  </si>
  <si>
    <t>2.3.18.1.1</t>
  </si>
  <si>
    <t>Vacunas</t>
  </si>
  <si>
    <t>2.3.18.1.2</t>
  </si>
  <si>
    <t>Medicamentos</t>
  </si>
  <si>
    <t>2.3.18.1.99</t>
  </si>
  <si>
    <t>Otros productos similares (farmacéuticos)</t>
  </si>
  <si>
    <t>2.3.18.2.1</t>
  </si>
  <si>
    <t>Material, insumos, instrumental y accesorios médicos, quirúrgicos, odontológicos y de laboratorio</t>
  </si>
  <si>
    <t>2.3.111.1.1</t>
  </si>
  <si>
    <t>Suministros para mantenimiento y reparación de edificios y estructuras</t>
  </si>
  <si>
    <t>2.3.111.1.2</t>
  </si>
  <si>
    <t>Suministros para mantenimiento y reparación de vehículos</t>
  </si>
  <si>
    <t>2.3.111.1.3</t>
  </si>
  <si>
    <t>Suministros para mantenimiento y reparación de mobiliario y similares</t>
  </si>
  <si>
    <t>2.3.111.1.4</t>
  </si>
  <si>
    <t>Suministros para mantenimiento y reparación de maquinaria y equipos</t>
  </si>
  <si>
    <t>2.3.111.1.5</t>
  </si>
  <si>
    <t>Otros materiales de mantenimiento</t>
  </si>
  <si>
    <t>2.3.111.1.6</t>
  </si>
  <si>
    <t>Materiales de acondicionamiento</t>
  </si>
  <si>
    <t>2.3.199.1.1</t>
  </si>
  <si>
    <t>Herramientas</t>
  </si>
  <si>
    <t>2.3.199.1.2</t>
  </si>
  <si>
    <t>Productos químicos</t>
  </si>
  <si>
    <t>2.3.199.1.3</t>
  </si>
  <si>
    <t>Libros, diarios, revistas y otros bienes impresos no vinculados a enseñanza</t>
  </si>
  <si>
    <t>2.3.199.1.99</t>
  </si>
  <si>
    <t>Otros bienes</t>
  </si>
  <si>
    <t>SERVICIOS</t>
  </si>
  <si>
    <t>2.3.21.2.1</t>
  </si>
  <si>
    <t>Pasajes y gastos de transporte</t>
  </si>
  <si>
    <t>2.3.21.2.2</t>
  </si>
  <si>
    <t>Viáticos y asignaciones por comisión de servicio</t>
  </si>
  <si>
    <t>2.3.21.2.99</t>
  </si>
  <si>
    <t>Otros gastos (movilidad local)</t>
  </si>
  <si>
    <t>2.3.22.1.1</t>
  </si>
  <si>
    <t>Servicio de suministro de energía eléctrica</t>
  </si>
  <si>
    <t>2.3.22.1.2</t>
  </si>
  <si>
    <t>Servicio de agua y desagüe</t>
  </si>
  <si>
    <t>2.3.22.2.1</t>
  </si>
  <si>
    <t>Servicio de telefonía móvil</t>
  </si>
  <si>
    <t>2.3.22.2.2</t>
  </si>
  <si>
    <t>Servicio de telefonía fija</t>
  </si>
  <si>
    <t>2.3.22.2.3</t>
  </si>
  <si>
    <t>Servicio de Internet</t>
  </si>
  <si>
    <t>2.3.22.3.1</t>
  </si>
  <si>
    <t>Correos y servicios de mensajería</t>
  </si>
  <si>
    <t>2.3.22.4.4</t>
  </si>
  <si>
    <t>Servicio de impresiones, encuadernación y empastado</t>
  </si>
  <si>
    <t>2.3.24.1.1</t>
  </si>
  <si>
    <t>Serv. de manten, acondic y reparación de edificaciones, oficinas y estructuras</t>
  </si>
  <si>
    <t>2.3.24.1.3</t>
  </si>
  <si>
    <t>Serv. de manten, acondic y reparación de vehículos</t>
  </si>
  <si>
    <t>2.3.24.1.4</t>
  </si>
  <si>
    <t>Serv. de manten, acondic y reparación de mobiliario y similares</t>
  </si>
  <si>
    <t>2.3.24.1.5</t>
  </si>
  <si>
    <t>Serv. de manten, acondic y reparación de maquinarias y equipos</t>
  </si>
  <si>
    <t>2.3.24.1.99</t>
  </si>
  <si>
    <t>Serv. de manten, acondic y reparación de otros bienes y activos</t>
  </si>
  <si>
    <t>2.3.26.1.1</t>
  </si>
  <si>
    <t>Gastos legales y judiciales</t>
  </si>
  <si>
    <t>2.3.26.1.2</t>
  </si>
  <si>
    <t>Gastos notariales</t>
  </si>
  <si>
    <t>2.3.26.2.1</t>
  </si>
  <si>
    <t>2.3.26.2.99</t>
  </si>
  <si>
    <t>Otros servicios financieros</t>
  </si>
  <si>
    <t>2.3.26.3.3</t>
  </si>
  <si>
    <t>Seguro obligatorio accidentes de tránsito (SOAT)</t>
  </si>
  <si>
    <t>2.3.27.3.1</t>
  </si>
  <si>
    <t>Serv. de capac. y perfeccionamiento realizado por personas jurídicas</t>
  </si>
  <si>
    <t>2.3.27.3.2</t>
  </si>
  <si>
    <t>Serv. de capac. y perfeccionamiento realizado por personas naturales</t>
  </si>
  <si>
    <t>2.3.27.4.2</t>
  </si>
  <si>
    <t>Serv. de procesamiento de datos (Digitación)</t>
  </si>
  <si>
    <t>2.3.27.11.2</t>
  </si>
  <si>
    <t>Serv. de trasporte y traslado de carga, bienes y materiales</t>
  </si>
  <si>
    <t>2.3.27.11.99.1</t>
  </si>
  <si>
    <t>Servicios como técnicos administrativos</t>
  </si>
  <si>
    <t>2.3.27.11.99.2</t>
  </si>
  <si>
    <t>Servicio como profesionales de la salud</t>
  </si>
  <si>
    <t>2.3.27.11.99.3</t>
  </si>
  <si>
    <t>Servicio como técnicos y auxiliares asistenciales</t>
  </si>
  <si>
    <t>2.3.27.11.99.4</t>
  </si>
  <si>
    <t>ADQUISICION DE ACTIVOS NO FINANCIEROS</t>
  </si>
  <si>
    <t>2.6.22.3.2</t>
  </si>
  <si>
    <t>Adq. de activos no financieros costo de construcción por contrata (instalaciones medicas)</t>
  </si>
  <si>
    <t>2.6.22.3.5</t>
  </si>
  <si>
    <t>Adq. de activos no financieros costo de construcción por administración directa - servicios (instalaciones medicas)</t>
  </si>
  <si>
    <t>2.6.32.1.1</t>
  </si>
  <si>
    <t>Adq. de activos no financieros máquinas y equipos para oficina</t>
  </si>
  <si>
    <t>2.6.32.1.2</t>
  </si>
  <si>
    <t>Adq. de activos no financieros mobiliario para oficina</t>
  </si>
  <si>
    <t>2.6.32.3.1</t>
  </si>
  <si>
    <t>Adq de activos no financieros equipos computacionales y periféricos</t>
  </si>
  <si>
    <t>2.6.32.3.2</t>
  </si>
  <si>
    <t>Adq. de activos no financieros equipos de comunicaciones para redes informáticas</t>
  </si>
  <si>
    <t>2.6.32.3.3</t>
  </si>
  <si>
    <t>Adq. de activos no financieros equipos de telecomunicaciones</t>
  </si>
  <si>
    <t>2.6.32.4.1</t>
  </si>
  <si>
    <t>Adq. de activos no financieros mobiliario medico.</t>
  </si>
  <si>
    <t>2.6.32.4.2</t>
  </si>
  <si>
    <t xml:space="preserve">Adq. De activos no financieros equipos médicos </t>
  </si>
  <si>
    <t>TOTAL GASTOS</t>
  </si>
  <si>
    <t>RECURSOS PROPIOS</t>
  </si>
  <si>
    <t>GASTOS  RECURSOS DIRECTAMENTE RECAUDADOS</t>
  </si>
  <si>
    <t>RESPONSIBLE  ECONOMIA CLAS</t>
  </si>
  <si>
    <t>FONDO ROTATORIO DEL SISMED</t>
  </si>
  <si>
    <t>PROGRAMACIÓN ANUAL DE TRANSFERENCIAS RECIBIDAS POR LA ASOCIACION CLAS 2018</t>
  </si>
  <si>
    <t xml:space="preserve">M IC R O R E D  D E  S A L U D : ………………………………………     A C L A S :……………………………………………………        </t>
  </si>
  <si>
    <t xml:space="preserve">PROGRAMACIÓN ANUAL DE RECEPCION Y EJECUCION  DE TRANSFERENCIAS FUENTE DE FINANCIAMIENTO RECURSOS ORDINARIOS AÑO 2018. </t>
  </si>
  <si>
    <r>
      <t xml:space="preserve">                       MICRORED DE SALUD………………………………………………….…</t>
    </r>
    <r>
      <rPr>
        <sz val="7"/>
        <rFont val="Arial Narrow"/>
        <family val="2"/>
      </rPr>
      <t xml:space="preserve"> </t>
    </r>
    <r>
      <rPr>
        <b/>
        <sz val="7"/>
        <rFont val="Arial Narrow"/>
        <family val="2"/>
      </rPr>
      <t xml:space="preserve">CLAS……………………………………………..……………..   </t>
    </r>
  </si>
  <si>
    <t>PROGRAMACIÓN DE RECEPCION  Y EJECUCION  DE TRANSFERENCIAS FUENTE DE FINANCIAMIENTO RECURSOS  DIRECTAMENTE RECAUDADOS AÑO 2018</t>
  </si>
  <si>
    <t>MICRORED DE SALUD………………………………………………….ACLAS…………………………….</t>
  </si>
  <si>
    <t>PROGRAMACIÓN RECEPCION  Y EJECUCION  DE TRANSFERENCIAS FUENTE DE FINANCIAMIENTO RECURSOS  DIRECTAMENTE RECAUDADOS AÑO 2018</t>
  </si>
  <si>
    <r>
      <t>MICRORED DE SALUD………………………………………………….…</t>
    </r>
    <r>
      <rPr>
        <sz val="7"/>
        <rFont val="Arial Narrow"/>
        <family val="2"/>
      </rPr>
      <t xml:space="preserve"> </t>
    </r>
    <r>
      <rPr>
        <b/>
        <sz val="7"/>
        <rFont val="Arial Narrow"/>
        <family val="2"/>
      </rPr>
      <t xml:space="preserve">CLAS……………………………………………..……………..  </t>
    </r>
  </si>
  <si>
    <t>MICRORED DE SALUD……………………………………………………………….ACLAS …………………………………………………………………</t>
  </si>
  <si>
    <t>PRIORIDADES E INTERVENCIONES SANITARIAS LOCALES</t>
  </si>
  <si>
    <r>
      <t>(L</t>
    </r>
    <r>
      <rPr>
        <sz val="9"/>
        <rFont val="Arial Narrow"/>
        <family val="2"/>
      </rPr>
      <t>as que serán aprobadas en la Asambla General. Fase de Planeamiento Estratégico Participativo de Salud</t>
    </r>
    <r>
      <rPr>
        <sz val="12"/>
        <rFont val="Arial Narrow"/>
        <family val="2"/>
      </rPr>
      <t>)</t>
    </r>
  </si>
  <si>
    <t>Es la actividad de interacción personal a través del cual se desarrolla un proceso de enseñanza aprendizaje con el propósito de generar, transferir y/o fortalecer capacidades orientadas a mejorar el desempeño del personal, La realiza el equipo de gestión de la Microrred a los establecimientos de la Microrred</t>
  </si>
  <si>
    <t>UNIDAD DE MEDIDA</t>
  </si>
  <si>
    <t xml:space="preserve">Documento de gestión que consolida  el resultado del período presupuestal, metas  sanitarias, situación de los recursos humanos y manejo institucional  de las Asociaciones CLAS </t>
  </si>
  <si>
    <t xml:space="preserve">  MICRO RED…………………………………………,,,,,,,,,,,,,,,,,,,,,,,,ACLAS…………………………………………………………………………</t>
  </si>
  <si>
    <t>CAPTACION MENSUAL</t>
  </si>
  <si>
    <t>INGRESOS COMISIÓN VENTAS 10% FARMACIA</t>
  </si>
  <si>
    <t>INGRESOS COMISIÓN VENTAS 10% FARMACIA SIS</t>
  </si>
  <si>
    <t>FORMATO Nº 06.02</t>
  </si>
  <si>
    <t>PROGRAMACIÓN CONSOLIDADO RECEPCIÓN  Y EJECUCIÓN  DE TRANSFERENCIAS FUENTE DE FINANCIAMIENTO RECURSOS  DIRECTAMENTE RECAUDADOS AÑO 2018.</t>
  </si>
  <si>
    <t>FORMATO Nº 06.04</t>
  </si>
  <si>
    <t>FORMATO Nº 06.05</t>
  </si>
  <si>
    <t>FORMATO Nº 06.06</t>
  </si>
  <si>
    <t>Es el seguimiento mensual de las metas sanitarias y financieras del PSL .</t>
  </si>
  <si>
    <t>Un PSL por Asociación CLAS al año, de acuerdo al modelo elaborado por la GERESA. Se programa  en el establecimiento sede de la ACLAS.</t>
  </si>
  <si>
    <t>Doce  reportes anuales, de acuerdo al modelo emitido por la GERESA.  Se programa en el establecimiento sede de la ACLAS.</t>
  </si>
  <si>
    <t>4 Informes Anuales de acuerdo al modelo emitido por la GERESA.  Se programa en el establecimiento sede de la ACLAS.</t>
  </si>
  <si>
    <t>Una evaluacion al finalizar el año, de acuerdo a la Guia elaborada por la GERESA, se programa  en el establecimiento sede de la ACLAS.</t>
  </si>
  <si>
    <t>Un Cierre de Gestion anual por cada CLAS de acuerdo a la  Guia   formulada por la GERESA, se programa  en el establecimiento sede de la ACLAS.</t>
  </si>
  <si>
    <t>Programar doce reportes y cuatro informes en el establecimiento sede de la CLAS</t>
  </si>
  <si>
    <t>Programar doce reportes y cuatro informes al año en el establecimiento sede de la CLAS</t>
  </si>
  <si>
    <t>Análisis de indicadores SISMED por ciclos de vida y estrategias sanitarias realizado por responsable de SISMED y responsables de estrategias y ciclos de vida</t>
  </si>
  <si>
    <t>Programar  cuatro informes al año en el establecimiento sede de la CLAS</t>
  </si>
  <si>
    <t>Programar al  100% de establecimientos de la Microrred. Se considera establecimiento supervisado cuando cumple con sus dos supervisiones al año. Se programa en el establecimiento sede de la Microred.</t>
  </si>
  <si>
    <t>La realiza la Red . Se considera Microred supervisada  cuando  cada establecimiento supervisado cumple con sus dos supervisiones al año.Programar en el establecimiento sede de la Microred.</t>
  </si>
  <si>
    <t>Reuniones de Consejo Directivo para cumplimiento de funciones , de acuerdo a normas.</t>
  </si>
  <si>
    <t>Sesiones de Asamblea General , para cumplimiento de funciones., de acuerdo a normatividad existente.</t>
  </si>
  <si>
    <t>Programar una reunion trimestral en el establecimiento sede de la CLAS.</t>
  </si>
  <si>
    <t>Programar al menos una reunión  mensual   en el establecimiento sede de la ACLAS</t>
  </si>
  <si>
    <t>Programar un Plan de trabjo anual en el establecimiento sede de la CLAS.</t>
  </si>
  <si>
    <t>Se refiere a la fase 1 de la formulacion del PSL, que es la parte de la planificacion participativa según la cual la Asamblea junto con la poblacion convocada identifican los problemas y necesidades de salud de la poblacion lo cual esta plasmado en el formato 16 del presente PSL y vale para tres años.</t>
  </si>
  <si>
    <t>Son las reuniones que se realizan con las organizaciones comunales, autoridades comunitarias,agentes comunitarios, instituciones publicas y privadas que tienen que ver con los condicionantes de la salud, donde la Asamblea hace conocer la ley de cogestion,  que rol juega en el cuidado de la salud de la poblacion asi como un informe del avance de los indicadores sanitarios y estado de los ingresos y gastos de la CLAS</t>
  </si>
  <si>
    <t>INFORME</t>
  </si>
  <si>
    <t>DOSAJE DE HEMOGLOBINA</t>
  </si>
  <si>
    <t>LOCALIZACION Y DIAGNOSTICO DE CASOS DE CHAGAS EN MENORES DE 15 AÑOS</t>
  </si>
  <si>
    <t>EESS2</t>
  </si>
  <si>
    <t>EESS 1</t>
  </si>
  <si>
    <t>PLAN</t>
  </si>
  <si>
    <t>CONSEJERIA PREVENTIVA EN FACTORES DE RIESGO PARA EL CÁNCER</t>
  </si>
  <si>
    <t>PERSONA INFORMADA</t>
  </si>
  <si>
    <t>TAMIZAJE PARA DETECCIÓN DE CÁNCER DE PIEL</t>
  </si>
  <si>
    <t>TAMIZAJE CON PAPANICOLAOU PARA DETECCIÓN DE CÁNCER DE CUELLO UTERINO</t>
  </si>
  <si>
    <t>La citología convencional de cuello uterino o PAP, es un examen para detectar cáncer de cuello uterino, en el que se “raspan” con un cepillo o espátula la zona de transformación (abertura del cuello uterino), que puede ser realizado por médico o personal de salud entrenado. La muestra se coloca en una lámina y luego de fijarla se realiza una coloración especial para examinar las células bajo un microscopio. Siendo una prueba relativamente sencilla, son muchos los pasos que pueden fallar: la toma de la muestra, la coloración y la lectura. La sensibilidad del PAP se estima en alrededor del 50%.
Se llevará a cabo entre las mujeres de 50 a 64 años. De ser PAP negativo, se indica control en 3 años. De ser positivo será derivada para colposcopia en un establecimiento de salud de primer y segundo nivel según capacidad resolutiva (colposcopio y recurso humano capacitado).</t>
  </si>
  <si>
    <t>El 10% adicional al número de mujeres tratadas con terapia ablativa para lesiones pre malignas de cuello uterino en el la UE en el año anterior, según disponibilidad presupuestal.</t>
  </si>
  <si>
    <t>El 10% adicional al número de mujeres tratadas con terapia de escisión para lesiones pre malignas de cuello uterino en el la UE en el año anterior, según disponibilidad presupuestal.</t>
  </si>
  <si>
    <t>TAMIZAJE PARA DETECCIÓN DE CÁNCER DE PROSTATA.</t>
  </si>
  <si>
    <t>Es la actividad orientada a MANTENER ACTUALIZADO el registro en el SIGTBC, de los casos de TBC en todas sus formas, de manera oportuna para el seguimiento correspondiente, lo que permite obtener los reportes requeridos según norma técnica.</t>
  </si>
  <si>
    <t>ATENCIONES DE CONTACTOS</t>
  </si>
  <si>
    <t>Del total de parejas protegidas a programar se asignara el porcentaje según tendencia de la mezcla anticonceptiva propuesta</t>
  </si>
  <si>
    <t>Del total de parejas protegidas a programarr se asignara el porcentaje según tendencia de la mezcla anticonceptiva propuesta</t>
  </si>
  <si>
    <t>Estimar según mezcla anticonceptiva y según tendencia del método MELA, tomando como referencia el total de pareja protegidas a programar</t>
  </si>
  <si>
    <t>20% más de lo realizado el año anterior.</t>
  </si>
  <si>
    <t xml:space="preserve">20% adicional del número de casos con  trastornos mentales y del comportamiento debido al uso de alcohol atendidos ambulatoriamente el año anterior. </t>
  </si>
  <si>
    <t>20% adicional del número de casos con síndrome o trastorno psicótico (esquizofrenia) atendidos ambulatoriamente el año previo.</t>
  </si>
  <si>
    <t>TAMIZAJE CON INSPECCIÓN VISUAL CON ACIDO ACETICO PARA DETECCIÓN DE CANCER DE CUELLO UTERINO</t>
  </si>
  <si>
    <t>El 15% de la población femenina de 30 a 49 años asignada al establecimiento de salud para el tamizaje de cáncer de cuello uterino a través de IVAA.</t>
  </si>
  <si>
    <t>ATENCIÓN CON CUIDADOS PALIATIVOS EN EL DOMICILIO</t>
  </si>
  <si>
    <t>20% del total de pacientes portadores de una enfermedad oncológica avanzada (metastásica) dentro de la población asignada, según disponibilidad presupuestal</t>
  </si>
  <si>
    <t>100% de gestantes programadas</t>
  </si>
  <si>
    <t xml:space="preserve"> 100% de gestantes programadas</t>
  </si>
  <si>
    <t>Es un instrumento utilizado como estrategia efectiva que busca detallar, organizar y movilizar los recursos institucionales, familiares y comunitarios para la atencion oportuna de la gestante en el momento del parto. Consta de 3 entrevistas ( primera entrevista en el consultorio, segunda entrevista en el domicilio, tercera entrevista en el domicilio / comunidad)</t>
  </si>
  <si>
    <t>Es un conjunto de actividades para la preparacion integral de la mujer gestante que le permite desarrollar hábitos y comportamientos saludables asi como una actitud positiva frente al embarazo, parto, puerperio para lograr un recien nacido con potencial de desarrollo fisico, mental y sensorial. Se considera 6 sesiones por gestante.</t>
  </si>
  <si>
    <t>Procedimiento  que se realiza a la gestante, con el cual se determina el estado del feto, a traves de la monitorizacion cliíica o electrónica, ecografica, test estresante y no estresante, las mismas que se solicitan según el caso y la semana de gestacion, lo realiza el médico ginecoobstetra y obstetra capacitado en monitoreo de bienestar fetal. Se considera:  Monitoreo electronico fetal no estresante y test estresante a partir de establecimiento FONB</t>
  </si>
  <si>
    <t>Programar al 10 % de las Mujeres en Edad Fértil, bajo responsabilidad</t>
  </si>
  <si>
    <t>Es la atencion que se brinda a la gestante y al recien nacido durante el proceso del parto vaginal, la duracion de este proceso varia  de una mujer  núlipara a una multípara, lo realiza el Médico Ginecoobstetra, Obstetra, médico cirujano  capacitado a partir del FONB y los I- 3 estratégicos, Incluye el  parto vertical con adecuacion intercultural. En caso de emergencia y ausencia de los profesionales antes mencionados, el Parto Inminente puede ser asistido por otro personal de salud.</t>
  </si>
  <si>
    <t>80% de las gestantes programadas para atención pre natal ( 20%  corresponde a césareas).</t>
  </si>
  <si>
    <t xml:space="preserve">100% de Agentes Comunitarios de Salud, autoridades y líderes comunales (con prioridad Agentes Comunitarios de Salud, gestores del programa juntos y facilitadores/as del Programa Cuna Mas) </t>
  </si>
  <si>
    <t xml:space="preserve"> 100% de Docentes coordinadores, docentes de aula, auxiliares y promotores educativos del Ciclo I de los Servicios Educativos Escolarizados (Cunas) y no escolarizados (PRONOEI). </t>
  </si>
  <si>
    <t>50% de docentes y directivos de las instituciones educativas públicas del nivel primaria y secundaria de los distritos quintil 1 y 2, se podrá programar a las Instituciones Educativas del quintil 3 a 5 que tengan "bolsones de pobreza" o que se haya identificado problemas sanitarios relacionados al programa presupuestal.</t>
  </si>
  <si>
    <t>100% comunidades priorizadas de los distritos de riesgo para Tuberculosis y VIH</t>
  </si>
  <si>
    <t>TALLER</t>
  </si>
  <si>
    <t>DEFINICIÓN OPERACIONAL</t>
  </si>
  <si>
    <t>TAMIZAJE DE RIESGO DE EQUINOCOCOCIS</t>
  </si>
  <si>
    <t xml:space="preserve">FAMILIAS CON NIÑOS (AS) MENORES DE 36 MESES Y GESTANTES RECIBEN SESIONES DEMOSTRATIVAS EN PREPARACIÓN DE ALIMENTOS </t>
  </si>
  <si>
    <t xml:space="preserve"> FAMILIAS CON NIÑOS (AS) MENORES DE 36 MESES Y GESTANTES QUE PARTICIPAN EN GRUPOS DE APOYO COMUNAL PARA PROMOVER EL CUIDADO INFANTIL, LACTANCIA MATERNA EXCLUSIVA Y LA ADECUADA ALIMENTACIÓN Y PROTECCIÓN DEL MENOR DE 36 MESES. </t>
  </si>
  <si>
    <t>FUNCIONARIOS MUNICIPALES CAPACITADOS PARA LA PROMOCIÓN DEL CUIDADO INFANTIL, LACTANCIA MATERNA EXCLUSIVA Y LA ADECUADA ALIMENTACIÓN Y PROTECCIÓN DEL MENOR DE 36 MESES DEL DISTRITO.</t>
  </si>
  <si>
    <t>DESARROLLO DE INSTRUMENTOS ESTRATÉGICOS PARA LA GESTIÓN DEL RIESGO: PLAN DE RESPUESTA, PLAN DE SISMO, OTROS</t>
  </si>
  <si>
    <t>PLAN DE CONTINGENCIA FRENTE A EFECTO DE LLUVIAS</t>
  </si>
  <si>
    <t>PLAN DE PREVENCIÓN Y REDUCCIÓN DEL RIESGO BAJAS TEMPERATURAS</t>
  </si>
  <si>
    <t>ORGANIZACIÓN Y ENTRENAMIENTO DE COMUNIDAD EN HABILIDADES FRENTE AL RIEGO DE DESASTRES</t>
  </si>
  <si>
    <t xml:space="preserve">DESARROLLO DE SIMULACROS </t>
  </si>
  <si>
    <t>ELABORACIÓN DEL PLAN DE SALUD LOCAL</t>
  </si>
  <si>
    <t>MONITOREO DEL PSL</t>
  </si>
  <si>
    <t>EVALUACIÓN TRIMESTRAL DEL PSL</t>
  </si>
  <si>
    <t>EVALUACIÓN TÉCNICA ANUAL</t>
  </si>
  <si>
    <t>CIERRE DE GESTIÓN</t>
  </si>
  <si>
    <t xml:space="preserve">MONITOREO Y EVALUACIÓN DE ACUERDOS Y COMPROMISOS  DE CONVENIO DE  GESTIÓN </t>
  </si>
  <si>
    <t>MONITOREO Y EVALUACIÓN DE INDICADORES FED</t>
  </si>
  <si>
    <t>EVALUACIÓN DE INDICADORES DE GESTIÓN SISMED</t>
  </si>
  <si>
    <t xml:space="preserve">SUPERVISIÓN INTEGRAL DE MICRORRED A ESTABLECIMIENTOS </t>
  </si>
  <si>
    <t xml:space="preserve">SUPERVISIÓN INTEGRAL  DE LA RED A LOS ESTABLECIMIENTOS DE LA MICRORED  </t>
  </si>
  <si>
    <t>CAPACITACIÓN DE RECURSOS HUMANOS</t>
  </si>
  <si>
    <t>REUNIÓN DEL CONSEJO DIRECTIVO</t>
  </si>
  <si>
    <t>REUNIÓN DE LA ASAMBLEA GENERAL</t>
  </si>
  <si>
    <t>PLAN Y EVALUACIÓN DEL PLAN DEL TRABAJO DE LA CLAS</t>
  </si>
  <si>
    <t>PLAN DE SALUD LOCAL APROBADO POR LA ASAMBLEA GENERAL</t>
  </si>
  <si>
    <t>RENDICIÓN DE CUENTAS A LA COMUNIDAD</t>
  </si>
  <si>
    <t>RENDICIÓN DE CUENTAS A LOS TRABAJADORES</t>
  </si>
  <si>
    <t>CRITERIOS DE PROGRAMACIÓN</t>
  </si>
  <si>
    <t xml:space="preserve">GERESA </t>
  </si>
  <si>
    <t>RED</t>
  </si>
  <si>
    <t>MICRO RED DE SALUD</t>
  </si>
  <si>
    <t>NOMBRE DEL GERENTE DEL CLAS/JEFE DE MICRORRED</t>
  </si>
  <si>
    <t>DIRECCIÓN</t>
  </si>
  <si>
    <t>CORREO ELECTRONICO DE LA MICRO RED</t>
  </si>
  <si>
    <t>Profesión ú Ocupación del jefe/ Responsable del EESS</t>
  </si>
  <si>
    <t>Tiempo en el cargo de Jefe/Responsable del ES (años/meses)</t>
  </si>
  <si>
    <t xml:space="preserve">INDICADORES CULTURALES ECONÓMICOS </t>
  </si>
  <si>
    <t>SERVICIO DE ATENCIÓN PRESTADOS EN LA MICRORRED</t>
  </si>
  <si>
    <t>Centro Poblado</t>
  </si>
  <si>
    <t>Grupos étnico e Idiomas predominantes</t>
  </si>
  <si>
    <t>Quintil de Pobreza (del distrito)</t>
  </si>
  <si>
    <t>Servicios Básicos por Distrito</t>
  </si>
  <si>
    <t>Ocupación predominante en la población del Distrito</t>
  </si>
  <si>
    <t>PRINCIPALES CELEBRACIONES POR CENTRO POBLADO</t>
  </si>
  <si>
    <t>ESTABLECIMIENTO DE REFERENCIA</t>
  </si>
  <si>
    <t>INGRESO Y ACTUALIZACIÓN DE CASOS EN EL SIGTBC</t>
  </si>
  <si>
    <t>Consiste en acciones preparatorias mediante ejercicios de simulacros en escenarios teóricos y prácticos de una situación planificada para fortalecer la capacidad de respuesta de la organización de servicios de salud ante situaciones de emergencia</t>
  </si>
  <si>
    <t>Comprende la evaluación trimestral de las metas sanitarias y financieras del PSL .</t>
  </si>
  <si>
    <t>Documento de evaluación   de las áreas tecnico sanitaria, legal y contable financiera que realiza  la Red de Salud a las CLAS.</t>
  </si>
  <si>
    <t>Documento de gestión participativa y concertada de vigencia anual, orienta las intervenciones sanitarias hacia la solución de las necesidades de salud locales priorizadas y se vincula con los Planes Concertados de Desarrollo Local.</t>
  </si>
  <si>
    <t xml:space="preserve">Un informe de la reunión participativa programado en el establecimiento sede de la CLAS. </t>
  </si>
  <si>
    <t>Se programarán 2 reuniones semestrales al año, se programa en el establecimiento sede de la CLAS, pero con participación de los establecimientos de Salud del ambito de la Microred.</t>
  </si>
  <si>
    <t>Se programarán 2 reuniones semestrales al año, se programa en el establecimiento sede de la CLAS, pero con participación de los establecimientos de Salud del ámbito de la Microred.</t>
  </si>
  <si>
    <t xml:space="preserve">Programar 1 capacitación mensual para todo el personal de a Microred. Se programa en el establecimiento sede de la Microred. El informe se realizara al terminar el año </t>
  </si>
  <si>
    <t>Conjunto de acciones orientadas a la formulación e implementación de documentos, planes especificos ( Plan de respuesta, plan de contingencia frente a lluvias, sismo, bajas temperaturas, fenomeno el niño, eventos biologicos y otros eventos  de importancia Regional o local, Plan de prevención y reducción de riesgo)</t>
  </si>
  <si>
    <t>CONSEJERÍA EN EL HOGAR DURANTE LA VISITA DOMICILIARIA A FAMILIAS DE LA GESTANTE O PUERPERA PARA PROMOVER PRACTICAS SALUDABLES EN SALUD SEXUAL Y REPRODUCTIVA</t>
  </si>
  <si>
    <t>Programar minimo 1 plan de prevención y reducción de riesgo, 1 plan de contingencia y Plan de respuesta a nivel de los establecimientos de salud I - 3, I - 4.</t>
  </si>
  <si>
    <t>Programar 30 personas por comunidad priorizada en los establecimientos de salud I - 3, I - 4 de la jurisdicción priorizados por eventos recurrentes</t>
  </si>
  <si>
    <t xml:space="preserve">El número de simulacro es al menos la cantidad de los contemplados a nivel nacional, más los programados según presencia recurrente de los fenómenos naturales. Considerar 1 reporte por cada simulacro por establecimiento de salud I - 3, I - 4. </t>
  </si>
  <si>
    <t>Esta dirigida a la población en riesgo por emergencia y desastre.  Orientada a utilizar adecuadamente los recursos de salud en la comunidad y fundamentalmente, para que permita Reducir los efectos que las emergencias y los desastres en salud tiene sobre la salud pública.</t>
  </si>
  <si>
    <t>FAMILIAS QUE RECIBEN SESIONES EDUCATIVAS Y DEMOSTRATIVAS EN PRÁCTICAS SALUDABLES FRENTE A LAS ENFERMEDADES NO TRASMISIBLES.</t>
  </si>
  <si>
    <t>50 % de familias de los sectores priorizados (mapa de sectorización) de los distritos de riesgo por malnutrición, Hipertensión arterial y Diabetes mellitus</t>
  </si>
  <si>
    <t>FAMILIAS QUE RECIBEN CONSEJERÍA A TRAVÉS DE LA VISITA DOMICILIARIA PARA PROMOVER PRÁCTICAS Y GENERAR ENTORNOS SALUDABLES PARA CONTRIBUIR A LA DISMINUCIÓN DE LA TUBERCULOSIS, VIH/SIDA</t>
  </si>
  <si>
    <t>ORGANIZACIONES COMUNITARIAS DESARROLLAN VIGILANCIA COMUNITARIA PARA LA PREVENCIÓN DE ENFERMEDADES METAXÉNICAS Y ZOONÓTICAS</t>
  </si>
  <si>
    <t>Son las reuniones que se realizala Asamblea  de la CLAS con los trabajadores de los establecimientos del ámbito de la CLAS para informar sobre la Ley de cogestión, el avance de los indicadores sanitarios y estado de los ingresos y gastos de la CLAS</t>
  </si>
  <si>
    <t>Es la elaboración, ejecución y evaluación   de las actividades  del Plan de trabajo anual de la Asociacion CLAS.</t>
  </si>
  <si>
    <t>Son todas las intervenciones preventivas que se realizan durante la atención prenatal. Lo realiza el médico gineco-obstetra, médico cirujano y obstetra; a partir de los establecimientos  de salud del nivel I. Los profesionales responsables de la atención requieren de una actualización mínima de 75 horas al año. Se considera 6 atenciones como mínimo que incluye el paquete descrito en el producto, es necesario considerar que en establecimientos que no cuentan con laboratorio se realiza el tamizaje a través de pruebas rápidas.</t>
  </si>
  <si>
    <t>El 8,6 %  de la población de mujer en edad fértil programable  (Equivale a la proporción  de mujeres con demanda insatisfecha en Planificación Familiar).G</t>
  </si>
  <si>
    <t>Es la identificación de las mujeres que desde hace un año no optan por un método anticonceptivo; esta identificación puede hacerse a través de actividades extra e intra murales. Se realiza a partir de los establecimientos de salud categoría I-1.                                                          
Se considera  mujer captada; cuando luego de realizada la identificación a través de las actividades extra e intramurales, la mujer accede voluntariamente a los servicios de planificación familiar y opta por un método anticonceptivo</t>
  </si>
  <si>
    <t>Actividad preventiva en la cual la gestante recibe 2 dosis de vacuna antitetánica  lo reealiza la enfermera/o  y prersonal de salud capacitado, en los establecimientos de salud a partir del I nivel. Se considera 2 dosis de diptotetánica</t>
  </si>
  <si>
    <t>Son las atenciones por consulta externa que se brinda a la puérpera; lo realiza el Médico Gineco Obstetra, Médico Cirujano capacitado y  Obstetra a partir de los establecimientos de salud nivel I.      Inluye:                                                                                                                                                                        
- 2 atenciones por 20 minutos cada una                                                                     
- Orientación y consejería en lactancia materna, salud sexual y reproductiva provisión de métodos anticonceptivos .                                                                            
- 30 tabletas de sulfato ferroso + ácido fólico.                                                                                                        - 1 visita domiciliaria en caso que la puérpera no acuda a su control.                        
- Toma de hemoglobina en el primer control del puerperio.</t>
  </si>
  <si>
    <t>Es la atención integral  dirigida a la mujer, a fin de promover los cuidados más adecuados durante el periódo preconcepcional y lograr un embaraz, parto, puerperio y un recién nacido/a en buen estado de bienestar tanto biológico, psicológico y social. Incluye :                                                                                            - Dos atenciones de 30 minutos cada una ( primera atención es  de  detección del riesgo gestacional y la segunda de seguimiento o mantenimiento.                                          
- Evaluación física incluye examen de mamas                                                                    
- Evaluación Nutricional (índice de masa corporal)                                                                 
- Dosaje de hemoglobina/ hematocrito, grupo y factor glucosa y orina completa     
- Provisión de ácido folico 1 mg al día, 3 meses antes de la concepción (90 tabletas de ácido fólico por mujer de edad fértil)                                                         
- Evaluación odontológica  
- Vacuna antitetánica 
- Toma de Papanicolaou y/o IVVA   
- Prueba rápida de VIH o prueba de ELISA  
- Pueba rápida de síilis o RPR 
- Tamizaje de Violencia Basada en Género VBG 
-  Educación para el autoexamen de mamas  
- Orientación / Consejeria en Salud Sexual y Reproductiva  
- Orientación a la pareja sobre su proyecto de paternidad o maternidad responsable  
- Detección y evaluación temprana de riesgo de salud mental</t>
  </si>
  <si>
    <t>Es la evaluación integral y seguimiento de las personas que  comparten o compartieron el mismo domicilio con el caso índice con TB, o personas que frecuentaron el mismo espacio. La intervención incluye según normatividad: Censo, examen y control,</t>
  </si>
  <si>
    <t>100% de  contactos de caso indice de TBC.</t>
  </si>
  <si>
    <t>1. Erradicar la pobreza extrema y el hambre FIN DE LA POBREZA</t>
  </si>
  <si>
    <t>2. Lograr la enseñanza primaria universal EDUCACION DE CALIDAD</t>
  </si>
  <si>
    <t>3. Promover la igualdad entre los géneros y la autonomía de la mujer IGUALDAD DE GENERO</t>
  </si>
  <si>
    <t>4. Reducir la mortalidad infantil PAZ, JUSTICIA E INSTITUCIONES SÓLIDAS</t>
  </si>
  <si>
    <t xml:space="preserve">5. mejorar la Salud materna </t>
  </si>
  <si>
    <t>ESTRG</t>
  </si>
  <si>
    <t>PPR</t>
  </si>
  <si>
    <t>INDICADOR</t>
  </si>
  <si>
    <t>PAN</t>
  </si>
  <si>
    <t>HC - HIS - LIBRO DE SEGUIMIENTO</t>
  </si>
  <si>
    <t>ESNI</t>
  </si>
  <si>
    <t>EM y Z</t>
  </si>
  <si>
    <t>ADMINISTRACIÓN DE VACUNA ANTIRRABICA HUMANA</t>
  </si>
  <si>
    <t>HIS - HC - Registro - Formato A</t>
  </si>
  <si>
    <t>Persona Protegida</t>
  </si>
  <si>
    <t>Se considera protegida toda persona que recibe las 5 dosis de la vacuna antirábica humana, luego de exposición a perro o animal mordedor desconocido, o con sintomas de Rabia Canina; mordedura grave (cuello, cara, cabeza y pulpejo de dedos).</t>
  </si>
  <si>
    <t>100 % de personas que sufren mordedura grave (cuello, cara, cabeza y pulpejo de dedos) mordedura por animal desconocido o con sintomas de Rabia Canina.</t>
  </si>
  <si>
    <t>HC - HIS - Libro de registro de laboratorio, Ficha de Investigación de Enfermedad de Chagas, Solicitud para el Diagnóstico de Laboratorio de la Enfermedad de Chagas</t>
  </si>
  <si>
    <t>TAMIZAJE DE RIESGO DE FASCIOLASIS</t>
  </si>
  <si>
    <t>HC - HIS - Libro de registro de laboratorio</t>
  </si>
  <si>
    <t>% DE NIÑOS CON TAMIZAJE LABORATORIAL PARA DESCARTE DE EQUINOCOCOCIS</t>
  </si>
  <si>
    <t>PCT</t>
  </si>
  <si>
    <t xml:space="preserve">PCT y VIH/SIDA </t>
  </si>
  <si>
    <t>ADMINISTRACIÓN DE  TRATAMIENTO PREVENTIVO CON ISONIAZIDA</t>
  </si>
  <si>
    <t>HC - HIS - TARJETA DE CONTROL DE TTO</t>
  </si>
  <si>
    <t>Persona tratada</t>
  </si>
  <si>
    <t>Es la administración de Isoniacida a los menores de5 años en riesgo de ser infectadas o enfermar de tuberculosis programar por semana de otorgar tratamiento.</t>
  </si>
  <si>
    <t>% DE CONTACTOS MENORES DE 5 AÑOS CON TPI</t>
  </si>
  <si>
    <t>TAMIZAJE LABORATORIAL PACIENTE ATENDIDO POR TUBERCULOSIS</t>
  </si>
  <si>
    <t>HC - HIS - Registro Laboratorio</t>
  </si>
  <si>
    <t>Persona tamizada</t>
  </si>
  <si>
    <t>100% de pacientes atendidos por tuberculosis: nuevos y recaidas</t>
  </si>
  <si>
    <t>% DE PAT CON EVALUACIÓN DE LABORATORIO INICIAL COMPLETA</t>
  </si>
  <si>
    <t>Persona atendida</t>
  </si>
  <si>
    <t>% DE CONTACTOS EXAMINADOS</t>
  </si>
  <si>
    <t>SIGTB</t>
  </si>
  <si>
    <t xml:space="preserve">100% de ingreso de datos del paciente. </t>
  </si>
  <si>
    <t>TOTAL DE PACIENTES INGRESADOS AL SIGTB</t>
  </si>
  <si>
    <t xml:space="preserve"> FAMILIAS CON NIÑOS Y NIÑAS MENORES DE 24 MESES RECIBEN CONSEJERÍA A TRAVÉS DE VISITA DOMICILIARIA</t>
  </si>
  <si>
    <t>HIS-FAC</t>
  </si>
  <si>
    <t>Familias con recién nacidos reciben consejería en el hogar a través de la visita domiciliaria en temas de Lactancia materna exclusiva, cuidados del recién nacido, lavado de manos, corte tardío del cordón umbilical y reforzando aquellas prácticas saludables según necesidad del niño (a) y su familia.</t>
  </si>
  <si>
    <t>100% Familias con niños y niñas con recién nacidos</t>
  </si>
  <si>
    <t>% DE FAMILIAS CON RECIEN NACIDO RECIBEN CONSEJERIA ATRAVES DE LA VISITA DOMICILIARIA</t>
  </si>
  <si>
    <t xml:space="preserve">Familias con niños y niñas entre los 4 y 5 meses, reciben consejería en el hogar a través de la visita domiciliaria en temas de Lactancia materna exclusiva, suplementación con hierro, lavado de manos y reforzando aquellas prácticas saludables según necesidad del niño y niña y su familia. </t>
  </si>
  <si>
    <t>100% Familias con niños y niñas de 4 y 5 meses, programados CRED.</t>
  </si>
  <si>
    <t>% DE FAMILIAS CON NIÑOS Y NIÑAS ENTRE LOS 4 A 5 MESES RECIBEN CONSEJERIA ATRAVES DE LA VISITA DOMICILIARIA</t>
  </si>
  <si>
    <t>Familia con niños y niñas entre los 6 a 9 meses, reciben consejería en el hogar a través de la visita domiciliaria en temas de Alimentación complementaria con énfasis en el consumo de alimentos de origen animal ricos en hierro, suplementación con hierro, lavado de manos, continuidad de la lactancia materna y reforzando aquellas prácticas saludables según necesidad del niño, la niña y su familia.</t>
  </si>
  <si>
    <t>100% Familias con niños y niñas de 6 y 9 meses, programados CRED.</t>
  </si>
  <si>
    <t>% DE FAMILIAS CON NIÑOS Y NIÑAS ENTRE LOS 6 A 9 MESES RECIBEN CONSEJERIA ATRAVES DE LA VISITA DOMICILIARIA</t>
  </si>
  <si>
    <t>100% Familias con niños y niñas de 12 a 23 meses, programados CRED.</t>
  </si>
  <si>
    <t>% DE FAMILIAS CON NIÑOS Y NIÑAS ENTRE LOS 12 A 23 MESES RECIBEN CONSEJERIA ATRAVES DE LA VISITA DOMICILIARIA</t>
  </si>
  <si>
    <t>NUT</t>
  </si>
  <si>
    <t>100% de Familias con niños (as) menores de 36 meses programados para CRED y gestantes en Atención prenatal</t>
  </si>
  <si>
    <t>% DE FAMILIAS CON NIÑOS Y NIÑAS DE 6 Y 11 MESES, A PARTIR DE LOS 12 MESES Y GESTANTES RECIBEN SESION DEMOSTRAIVA EN ALIMENTACION Y NUTRICION SALUDABLE</t>
  </si>
  <si>
    <t xml:space="preserve"> 100% de Familias con niños (as) menores de 36 meses programados para CRED y gestantes en Atención prenatal</t>
  </si>
  <si>
    <t>% DE FAMILIAS CON NIÑOS Y NIÑAS DE 6 MESES Y GESTANTES RECIBEN SESION DEMOSTRATIVA EN TECNICAS DE AMAMANTAMIENTO Y SALUD BUCAL</t>
  </si>
  <si>
    <t>% DE FAMILIAS CON NIÑOS Y NIÑAS DE 6 Y 11 MESES, A PARTIR DE LOS 12 MESES RECIBEN SESION DEMOSTRAIVA EN ADMINISTRACION DE MICRONUTRIENTES</t>
  </si>
  <si>
    <t xml:space="preserve">100% de Familias con niños (as) menores de 36 meses y gestantes, programadas para CRED y Atención Pre Natal
</t>
  </si>
  <si>
    <t>% DE FAMILIAS CON NIÑOS Y NIÑAS MENORES DE 36 MESES SESION EDUCATIVA</t>
  </si>
  <si>
    <t xml:space="preserve">ATENCIÓN INTEGRAL </t>
  </si>
  <si>
    <t>Conjunto de actividades periódicas y sistemáticas orientadas a  evaluar el crecimiento y desarrollo del adolescente, con el fin de detectar oportunamente alteraciones y riesgos en su estado de salud.</t>
  </si>
  <si>
    <t>75% de adolescentes atendidos el año anterior  priorizando afiliados SIS y quintiles I y II</t>
  </si>
  <si>
    <t>% DE ADOLESCENTES CON ATENCIÓN INTEGRAL COMPLETA</t>
  </si>
  <si>
    <t>Adolescente suplementado</t>
  </si>
  <si>
    <t>La suplementacionde sulfato ferroso y acido tiene como finalidad asegurar el desarrollo adecuado del adolescente</t>
  </si>
  <si>
    <t>% DE ADOLESCENTES DE 12 A 17 AÑOS SUPLEMENTADOS CON SULFATO FERROSO Y ACIDO FOLICO</t>
  </si>
  <si>
    <t>ADMINISTRACIÓN DE VACUNA DT</t>
  </si>
  <si>
    <t xml:space="preserve">FORMULARIO A - HC - HIS </t>
  </si>
  <si>
    <t>Adolescente Protegida</t>
  </si>
  <si>
    <t>% DE ADOLESCENTES CON VACUNA DT COMPLETA</t>
  </si>
  <si>
    <t>S.B.</t>
  </si>
  <si>
    <t>ENT</t>
  </si>
  <si>
    <t>EXAMEN ODONTOESTOMATOLOGICO</t>
  </si>
  <si>
    <t>HC - HIS</t>
  </si>
  <si>
    <t>Adolescente Tratado</t>
  </si>
  <si>
    <t xml:space="preserve"> Procedimiento clínico de evaluación de las estructuras del sistema estomatognático en relación a la salud general, de acuerdo al motivo de consulte, cuya solución es ambulatoria, estableciendo el diagnóstico (con o sin ayuda de exámenes auxiliares), terapia  medicamentosa y referencia si fuese necesario. Realizado por el cirujano dentista asistido por la asistenta dental y/o de personal de apoyo en el I, II y Mi nivel de atención.</t>
  </si>
  <si>
    <t>% DE PACIENTES CON CONSULTA ESTOMATOLOGICA</t>
  </si>
  <si>
    <t>PROFILAXIS DENTAL</t>
  </si>
  <si>
    <t xml:space="preserve">Pulido de la superficie dentaria con instrumental rotatorio de baja velocidad para la eliminación o prevención de agregación de residuo alimenticio blando y/o pigmentación sobre la superficie del esmalte. Realizado por el cirujano dentista asistido por la asistenta dental y/o personal de apoyo en el I, II y III nivel de atención. </t>
  </si>
  <si>
    <t>% DE ADOLESCENTES CON PROFILAXIS DENTAL</t>
  </si>
  <si>
    <t>TRATAMIENTO RESTAURADOR</t>
  </si>
  <si>
    <t xml:space="preserve"> Procedimiento mediante el cual se restaura la estructura dentaria depiezas deciduas o permanentes afectadas, a fin de devolver la función masticatoria, mediante lautilización de amalgama dental . Realizado por el cirujano dentista asistido por la asistenta dental y/o de personal de apoyo en el l, II y lll nivel de atención.</t>
  </si>
  <si>
    <t>% DE PACIENTES CON TRATAMIENTO ODONTOESTOMATOLOGICO RESTAURADOR CON AMALGAMA</t>
  </si>
  <si>
    <t>Procedimiento mediante el cual se restaura la estructura dentaria depiezas deciduas o permanentes afectadas, a fin de devolver la función masticatoria, mediante lautilización de resina fotopolimerizable o autopolimerizable. Realizado por el cirujano dentista asistido por la asistenta dental y/o de personal de apoyo en el l, II y lll nivel de atención.</t>
  </si>
  <si>
    <t>% DE PACIENTES CON TRATAMIENTO ODONTOESTOMATOLOGICO RESTAURADOR CO RESINA</t>
  </si>
  <si>
    <t>DEBRIDACION DE LOS PROCESOS INFECCIOSOS BUCODENTALES</t>
  </si>
  <si>
    <t>Evacuación de fluidos y secreción purulenta, puede ser necesaria la incisión a través de mucosa e instalación de dren; incluye el tratamiento antibiótico respectivo. Realizado por el cirujano dentista asistido por la asistenta dental y/o de personal de apoyo en el I, II y III nivel de atención.</t>
  </si>
  <si>
    <t>% DE PACIENTES CON DEBRIDACION DE PROCESOS</t>
  </si>
  <si>
    <t>EXODONCIA SIMPLE</t>
  </si>
  <si>
    <t xml:space="preserve">Es un conjunto de procedimientos  con la finalidad de recuperar el sistema estomatognático y contribuir al bienestar de la población, realizado por el Cirujano Dentista en piezas dentarias distintas al año. </t>
  </si>
  <si>
    <t>% DE PACIENTES CON EXODONCIAS</t>
  </si>
  <si>
    <t>SO</t>
  </si>
  <si>
    <t>TAMIZAJE Y DIAGNOSTICO DE PACIENTES CON ERRORES REFRACTIVOS</t>
  </si>
  <si>
    <t>Actividades y procedimientos que permiten identificar errores refractivos, cuya visión limita el desarrollo de sus actividades de la vida diaria y aprendizaje realizada por personal de salud capacitado, en establecimientos de salud con la finalidad de confirmar la disminución de agudeza visual  binocular ≤  20/50 en el niño, adolescente y joven,  para luego ser referidos a establecimientos de salud con capacidad resolutiva u Oferta Móvil, incluye además primera consejería.</t>
  </si>
  <si>
    <t>% DE ADOLESCENTES CON TAMIZAJE DE ERRORES REFRACTIVOS.</t>
  </si>
  <si>
    <t>Persona diagnosticada</t>
  </si>
  <si>
    <t>10 % de adolescentes programados en  el subproducto tamizaje  y deteccion de errores refractivos</t>
  </si>
  <si>
    <t>% DE ADOLESCENTES CON EVALUACIÓN Y DESPISTAJE  DE ERRORES REFRACTIVOS.</t>
  </si>
  <si>
    <t>Persona Referida</t>
  </si>
  <si>
    <t>85 %  de adolescentes programados en  el subproducto evaluación y despistaje de errores refractivos</t>
  </si>
  <si>
    <t>% DE ADOLESCENTES CON REFERENCIA PARA DIAGNOSTICO Y TRATAMIENTO  DE ERRORES REFRACTIVOS.</t>
  </si>
  <si>
    <t>ESANS</t>
  </si>
  <si>
    <t>Informe</t>
  </si>
  <si>
    <t>DNT</t>
  </si>
  <si>
    <t>CONSULTA NUTRICIONAL PARA LA PREVENCIÓN Y CONTROL DE LA DIABETES MELLITUS TIPO II</t>
  </si>
  <si>
    <t>consulta</t>
  </si>
  <si>
    <t>Es la atención especializada por el profesional especialista dirigida a la promoción, prevención y recuperación o control del paciente con diabetes mellitus tipo II</t>
  </si>
  <si>
    <t>100% de pacientes con riesgo e identificados con diabetes mellitos tipo II</t>
  </si>
  <si>
    <t>% de consultas nutricionales por etapas de vida.</t>
  </si>
  <si>
    <t>SM</t>
  </si>
  <si>
    <t>C y PSM</t>
  </si>
  <si>
    <t>TAMIZAJE DE TRASTORNOS DE SALUD MENTAL</t>
  </si>
  <si>
    <t>20% adicional del número de casos con  trastornos afectivos y de ansiedad atendidos ambulatoriamente el año previo.</t>
  </si>
  <si>
    <t>N°  DE PERSONAS QUE RECIBEN ATENCION  POR TRASTORNOS AFECTIVOS (DEPRESION Y CONDUCTA SUICIDA) Y ANSIEDAD</t>
  </si>
  <si>
    <t>N°  DE PERSONAS QUE RECIBEN ATENCION CON TRASTORNOS DEL COMPORTAMIENTO DEBIDO AL CONSUMO DE ALCOHOL</t>
  </si>
  <si>
    <t>N°  DE PERSONAS QUE RECIBEN ATENCION  CON SINDROME O TRASTORNO PSICOTICO</t>
  </si>
  <si>
    <t>DESCARTE DE PARASITOSIS INTESTINAL</t>
  </si>
  <si>
    <t>Adolescente Tamizado</t>
  </si>
  <si>
    <t>Consiste en la toma y procesamiento de muestra de heces para realizar  el examen coproparasitológico seriado para el diagnóstico de Parasitosis intestinal, fasciolasis y paragonimiasis. Así como también la toma de muestra y procesamiento de muestra de heces mediante la técnica de Graham para el diagnóstico de Oxiuriasis.</t>
  </si>
  <si>
    <t xml:space="preserve"> 50% de adolescentes con prioridad de afiliados SIS y quintiles I y II. (solo parasitológico seriado)</t>
  </si>
  <si>
    <t>% DE ADOLESCENTES CON TAMIZAJE LABORATORIAL PARA DESCARTE DE PARASITOSIS INTESTINAL</t>
  </si>
  <si>
    <t>ADMINISTRACIÓN DE TRATAMIENTO ANTIPARASITARIO</t>
  </si>
  <si>
    <t>Es la administración de mebendazol (100 mg) o Albendazol (400 mg) en dosis única como medida profilactica para el tratamiento de Parasitosis Intestinal causada por Enterobius vermicularis.</t>
  </si>
  <si>
    <t>100 % de adolescentes de 12 a 14 años con prioridad de afiliados SIS y quintiles I y II</t>
  </si>
  <si>
    <t>Adolescente tamizado</t>
  </si>
  <si>
    <t>% DEADOLESCENTES CON TAMIZAJE LABORATORIAL PARA DESCARTE DE EQUINOCOCOCIS</t>
  </si>
  <si>
    <t>METAX</t>
  </si>
  <si>
    <t xml:space="preserve">Intervencion orientada al tamizaje de una persona con sospecha de Tripanosomiasis americana en áreas endemicas, captados en establecimientos de salud desde el nivel I -1. Incluye:Evaluación Epidemiologica (Formato), Consulta Médica, Obtencion de muestra de sangre para diagnosticolaboratorial y remitir al Laboratorio de Referencia Regional (Formato de solicitud de diagnostico), Consejeria de educacion sanitaria con entrega de material educativo. Los casos REACTIVOS a Tripanosomiasis americana se refieren al consultorio médico para su evaluación clínica. </t>
  </si>
  <si>
    <t>SINTOMATICO RESPIRATORIO EXAMINADO</t>
  </si>
  <si>
    <t>Actividad orientada a identificar precozmente a las personas con tuberculosis a través de la identificación y examen inmediato de sintomáticos respiratorios que se detectan durante la atención de salud en el Establecimiento así como en Poblaciones Vulnerables.</t>
  </si>
  <si>
    <t xml:space="preserve">5 % de las atenciones en mayores de 15 años  </t>
  </si>
  <si>
    <t>PROPORCION DE SINTOMATICOS RESPIRATORIOS EXAMINADOS</t>
  </si>
  <si>
    <t>MP</t>
  </si>
  <si>
    <t>100% de pacientes con riesgo  de contaminacion con Metales Pesados</t>
  </si>
  <si>
    <t>Conjunto de actividades periódicas y sistemáticas orientadas a  evaluar al joven, con el fin de detectar oportunamente alteraciones y riesgos en su estado de salud.</t>
  </si>
  <si>
    <t>25% de jóvenes priorizando afiliados SIS y quintiles I y II</t>
  </si>
  <si>
    <t>% DE JOVENES CON ATENCIÓN INTEGRAL COMPLETA</t>
  </si>
  <si>
    <t>SMN</t>
  </si>
  <si>
    <t>CONTROL PRENATAL</t>
  </si>
  <si>
    <t>HC - HIS - SIP - RADAR</t>
  </si>
  <si>
    <t>Gestante Controlada</t>
  </si>
  <si>
    <t>% DE GESTANTES CON ATENCIÓN PRENATAL COMPLETA</t>
  </si>
  <si>
    <t>ORIENTACIÓN Y CONSEJERIA EN SALUD SEXUAL Y REPRODUCTIVA</t>
  </si>
  <si>
    <t>Persona Informada</t>
  </si>
  <si>
    <t>% DE POBLACIÓN EN EDAD REPRODUCTIVA QUE ACCEDE A CONSEJERIA Y ORIENTACIÓN EN SALUD SEXUAL Y REPRODUCTIVA</t>
  </si>
  <si>
    <t>% DE JOVEN CON EXAMEN ODONTOESTOMATOLOGICO</t>
  </si>
  <si>
    <t>% DE JOVEN CON PROFILAXIS DENTAL</t>
  </si>
  <si>
    <t>% DE JOVENES CON TAMIZAJE  DE ERRORES REFRACTIVOS.</t>
  </si>
  <si>
    <t>% DE JOVENES CON EVALUACION Y DESPISTAJE  DE ERRORES REFRACTIVOS.</t>
  </si>
  <si>
    <t>% DE JOVENES CON REFERENCIA PARA DIAGNOSTICO Y TRATAMIENTO  DE ERRORES REFRACTIVOS.</t>
  </si>
  <si>
    <t>% DE JOVENES EVALUADOS CON VALORACION CLINICA DE FACTORES DE RIESGO (18 A 29 AÑOS)</t>
  </si>
  <si>
    <t>Persona Tamizada</t>
  </si>
  <si>
    <t>% DE PACIENTES CON ENFERMEDAD CARDIOMETABOLICA ORGANIZADOS QUE RECIBEN EDUCACION PARA EL CONTROL DE LA ENFERMEDAD</t>
  </si>
  <si>
    <t>HC. HIS</t>
  </si>
  <si>
    <t>ITS VIH SIDA</t>
  </si>
  <si>
    <t>HC - HIS - ficha de monitoreo, libro de registro diario.</t>
  </si>
  <si>
    <t>TAMIZAJE PARA ITS - VIH/SIDA</t>
  </si>
  <si>
    <t xml:space="preserve">Es el despistaje del VIH y Sífilis  mediante la toma de muestra  y el procesamiento de la misma, previa consejeria;  por personal capacitado </t>
  </si>
  <si>
    <t>10% de la población de varones de 18 a 59 años, según INEI en EES con población asignada</t>
  </si>
  <si>
    <t>% DE PERSONAS QUE ACCEDEN A TAMIZAJE DE ITS - VIH/SIDA</t>
  </si>
  <si>
    <t>TRATAMIENTO PARA ITS</t>
  </si>
  <si>
    <t>Libro de registro de la estrategia sanitaria, HC, HIS</t>
  </si>
  <si>
    <t>Es el conjunto de actividades dirigido al manejo de infecciones de transmisión sexual (ITS) con excepción de la infección por VIH, en la población adulta de 18 a 59 años de edad que acude a un establecimiento de salud desde la categoría I-1 en adelante y es atendido por profesional de salud capacitado según las guías, directivas y protocolos vigentes. El tratamiento se entregará además a los contactos que acudan a los servicios de salud.</t>
  </si>
  <si>
    <t>25%  adicional de los casos de  ITS en adolescentes, jóvenes y adultos atendidos en el año anterior.</t>
  </si>
  <si>
    <t>% DE PACIENTES CON ITS QUE RECIBEN TRATAMIENTO OPORTUNO Y COMPLETO</t>
  </si>
  <si>
    <t>ADMINISTRACIÓN DE VACUNA CONTRA INFLUENZA</t>
  </si>
  <si>
    <t>FORMULARIO A - HC - HIS -</t>
  </si>
  <si>
    <t>Influenza: administración de la vacuna contra Influenza a población de 5 a 59 años con comorbilidad</t>
  </si>
  <si>
    <t>Examinado</t>
  </si>
  <si>
    <t>% DE ADULTO CON EXAMEN ODONTOESTOMATOLOGICO</t>
  </si>
  <si>
    <t>Atendido</t>
  </si>
  <si>
    <t>% DE ADULTO CON PROFILAXIS DENTAL</t>
  </si>
  <si>
    <t>% DE ADULTOS DE 30 A 49 AÑOS CON TAMIZAJE  DE ERRORES REFRACTIVOS.</t>
  </si>
  <si>
    <t>% DE ADULTOS DE 30 A 49 AÑOS CON EVALUACION Y DESPISTAJE  DE ERRORES REFRACTIVOS.</t>
  </si>
  <si>
    <t>% DE ADULTOS DE 30 A 49 AÑOS CON REFERENCIA PARA DIAGNOSTICO Y TRATAMIENTO  DE ERRORES REFRACTIVOS.</t>
  </si>
  <si>
    <t>TAMIZAJE Y DETECCION DE PACIENTES CON CATARATAS</t>
  </si>
  <si>
    <t>Actividades y procedimientos dirigidao a personas mayores de 50 años de edad con la finalidad de detectar y referir oportunamente la disminución de agudeza visual o ceguera por catarata realizado por personal de salud capacitado en establecimientos de salud y ser referidos a establecimientos de salud con mayor capacidad resolutiva , incluye además primera consejería.</t>
  </si>
  <si>
    <t>% DE ADULTO (50 A 59 AÑOS) CON TAMIZAJE Y DETECCION DE CATARATA</t>
  </si>
  <si>
    <t>H259 (P)</t>
  </si>
  <si>
    <t>Persona Diagnosticada</t>
  </si>
  <si>
    <t>20 % de la población programada para tamizaje y detección de catarata</t>
  </si>
  <si>
    <t>% DE ADULTO (50 A 59 AÑOS) CON EVALUACIÓN Y DESPISTAJE DE CATARATA</t>
  </si>
  <si>
    <t>Persona Referida y con consejeria</t>
  </si>
  <si>
    <t>80% de las personas adultas de 50 a 59 años y adultos mayores, programados en evaluacion y despistaje de catarata</t>
  </si>
  <si>
    <t>% DE ADULTO (50 A 59 AÑOS) CON REFERENCIA PARA DIAGNOSTICO Y TRATAMIENTO DE CEGUERA POR CATARATA</t>
  </si>
  <si>
    <t>TAMIZAJE Y DIAGNOSTICO DE PERSONAS CON GLAUCOMA</t>
  </si>
  <si>
    <t>92100 LAB ANORMAL SEA OJO DER O IZQ</t>
  </si>
  <si>
    <t xml:space="preserve"> 20% de programados para tamizaje de personas con riesgo de glaucoma de 40 años a más </t>
  </si>
  <si>
    <t>20 % de programados para tamizaje de personas con riesgo de glaucoma &gt; de 40 años</t>
  </si>
  <si>
    <t>Esta actividad se desarrolla para atender a los pacientes portadoras de enfermedad oncológica avanzada terminal, definición que debe ser establecida por médico oncólogo, definiendo terminal a aquella persona portadora de una enfermedad oncológica avanzada, progresiva e incurable, sin aparente y razonables posibilidades de respuesta al tratamiento específico, con presencia de N°sos problemas, síntomas intensos, multifactoriales y cambiantes, que condiciona un gran impacto emocional en el paciente y su familia, así como en el equipo terapéutico, asociado a un pronóstico de vida corta (inferior a 6 meses). (Sociedad Española de Cuidados Paliativos). Y que según evaluación médica requiere: soporte familiar y manejo médico (idealmente multidisciplinario: médico, enfermera, psicólogo, nutricionista, asistenta social).
La operatividad de las atenciones se ejecuta con profesionales de la salud capacitados en cuidados paliativos de los EESS del primer nivel de atención, según responsabilidad territorial con la población, a fin de brindar cuidados paliativos para el control de los síntomas o para la atención terminal.</t>
  </si>
  <si>
    <t>Adulto Mayor Tamizado</t>
  </si>
  <si>
    <t>Intervencion orientada al diagnostico de tamizaje de una persona con sospecha de estar afectada con fasciola hepatica, captados en establecimientos de salud desde el nivel I -3. Incluye :Diagnostico coproparasitologico de laboratorio con las tecnicas de Sedimentacion rapida (TSR) y Kato Katz, obtencion de muestra de sangre para referir al Laboratorio Referencial de Salud  y Consejeria de educacion sanitaria con entrega de material educativo. Los casos positivos a fasciolosis referir a establecimientos de salud I - 4  hasta Hospitales.</t>
  </si>
  <si>
    <t>Intervencion orientada al tamizaje de una persona con sospecha de Equinococcosis quistica en areas endemicas, captados en establecimientos de salud desde el nivel I -3. Incluye :Obtencion de muestra de sangre para diagnostico inmunologico y referir al Laboratorio Regional y Consejeria de educacion sanitaria con entrega de material educativo. Los casos positivos a Equinococcosis quistica referir a Hospital.</t>
  </si>
  <si>
    <t>Actividades y procedimintos dirigidos a personas con riesgo de contaminacion con Metales Pesados</t>
  </si>
  <si>
    <t>100% de casos de personas con sospecha de fasciolosis. Considerar como referencia el N° de casos de los cinco ultimos años.</t>
  </si>
  <si>
    <t>% DE ADULTOS MAYORES CON TAMIZAJE LABORATORIAL PARA DESCARTE DE FASCIOLASIS</t>
  </si>
  <si>
    <t>100% de casos de personas con sospecha de equinocococis. Considerar como referencia el N° de casos de los cinco ultimos años.</t>
  </si>
  <si>
    <t>% DE ADULTOS MAYORES CON TAMIZAJE LABORATORIAL PARA DESCARTE DE EQUINOCOCOCIS</t>
  </si>
  <si>
    <t>HC - HIS - Libro de Registro Sintomáticos Respiratorios</t>
  </si>
  <si>
    <t>SUPLEMENTO DE MICRONUTRIENTES</t>
  </si>
  <si>
    <t>Gestante suplementada</t>
  </si>
  <si>
    <t>La suplementacion es una intervencion que tiene como objetivo asegurar el suministro adecuado a las gestantes y puerperas de hierro más Ac. Fólico, para disminuir la prevalencia de anemia y otras complicaciones. Se entrega a partir de las 14 semanas de gestacion cada vez q la usuaria acude a la consulta o en domicilio.                                                                                                                                       
- Lo realiza profesional de la  salud Obstetra, en EESS desde el primer nivel de atc. en un tiempo no menor de 20 minutos por atención.                                                                                                             
- Además de la entrega del insumo, la gestante  recibe orientación/consejería y evaluacion nutricional, la misma que queda consignada en el  cuaderno de seguimiento, Historia Clínica  y Carné Materno Perinatal.                                                                                                                                                                                              
- Adicionalmente se realiza 1 visita domiciliria  a las gestantes para lograr adherencia al sulfato ferroso.                                                                                                                                                                    
- Se considera gestante suplementada, cuando la usuaria recibe un total de 60 tabletas de ácido fólico (durante los primeros 3 meses de gestación) y 210 tabletas de sulfato ferroso + ácido fólico (180 tabletas de sulfato ferrosos durante la gestación y 30 durante el puerperio).</t>
  </si>
  <si>
    <t xml:space="preserve">100 % de gestantes esperadas, </t>
  </si>
  <si>
    <t>Puerpera suplementada</t>
  </si>
  <si>
    <t xml:space="preserve">100 % de puerperas, </t>
  </si>
  <si>
    <t>% DE PUERPERAS CON SUPLEMENTACIÓN DE SULFATO FERROSO COMPLETO</t>
  </si>
  <si>
    <t>Gestante con Dosaje de Hb</t>
  </si>
  <si>
    <t xml:space="preserve">Conjunto de procedimientos realizados por un profesional o un técnico de laboratorio con el objetivo de obtener y procesar una muestra de sangre e identificar los niveles de hemoglobina en niños y niñas menores de 36 meses, gestantes y puerperas para descartar anemia por deficiencia de hierro; El procedimiento de realiza en establecimientos que cuentan con laboratorio o aquellos que cuenten con hemoglobinómetro portátil y personal capacitado en su manejo. </t>
  </si>
  <si>
    <t>100 % de gestantes programadas</t>
  </si>
  <si>
    <t>% DE GESTANTES CON DOSAJE DE HEMOGLOBINA EN EL III TRIMESTRE</t>
  </si>
  <si>
    <t>Puérpera con Dosaje de Hemoglobina</t>
  </si>
  <si>
    <t>% CON DOSAJE DE HEMOGLOBINA EN EL PUERPERIO INMEDIATO</t>
  </si>
  <si>
    <t>FORMULARIO A - HC - HIS - LIBRO DE SEGUIMIENTO</t>
  </si>
  <si>
    <t>Gestante vacunada</t>
  </si>
  <si>
    <t>60% de gestantes.</t>
  </si>
  <si>
    <t>% DE GESTANTE CON VACUNA CONTRA LA INFLUENZA</t>
  </si>
  <si>
    <t>Diftotetánica: Consiste en la administración de toxoides diftérico y tétanico</t>
  </si>
  <si>
    <t>HIS - HC - RADAR</t>
  </si>
  <si>
    <t>Gestante Protegida</t>
  </si>
  <si>
    <t>Se considera protegida toda gestante que recibe 2 dosis de vacuna antitetanica durante el embarazo o que acredita con carne estar en periodo de proteccion y se le aplica una vacuna</t>
  </si>
  <si>
    <t>35 % de Gestantes Esperadas</t>
  </si>
  <si>
    <t>% DE GESTANTE CON VACUNA DT COMPLETA</t>
  </si>
  <si>
    <t>EVALUACIÓN DEL BIENESTAR FETAL</t>
  </si>
  <si>
    <t>Gestante evaluada</t>
  </si>
  <si>
    <t>60 % de Gestantes Programadas</t>
  </si>
  <si>
    <t>% DE GESTANTE CON MONITOREO FETAL EN EL III TRIEMESTRE DEL EMBARAZO</t>
  </si>
  <si>
    <t>ATENCIÓN PRE-GESTACIONAL</t>
  </si>
  <si>
    <t>Mujer Preparada</t>
  </si>
  <si>
    <t>% DE MUJERES EN EDAD FERTIL QUE RECIBEN ATENCIÓN PRE-GESTACIONAL</t>
  </si>
  <si>
    <t>PRUEBAS DE LABORATORIO DE GESTANTE</t>
  </si>
  <si>
    <t>Gestante Tamizada</t>
  </si>
  <si>
    <t>% DE GESTANTE CON TAMIZAJE DE LABORATORIO COMPLETO EN EL I TRIMESTRE (ANTES DE LA SEMANA 16)</t>
  </si>
  <si>
    <t>% DE GESTANTE CON TAMIZAJE DE LABORATORIO COMPLETO EN EL III TRIMESTRE</t>
  </si>
  <si>
    <t>ECOGRAFIA OBSTETRICA</t>
  </si>
  <si>
    <t>Gestante con Ecografía</t>
  </si>
  <si>
    <t xml:space="preserve">Examen de ayuda al diagnostico que se realiza a la gestante antes de las 20 semanas, lo realiza el medico Ginecoobstetra y medico ciriujano calificado en establecimientos de salud que cuenten con el equipo de ecografo. Se considera 2 examenes ecográficos de 15 minutos cada uno: 
- Primer examen: antes de las 20 semanas para confirmar edad gestacional y entre las  11 y 14  semanas para gestantes mayores de 35 años de edad y/o con antecedentes de malformaciones congenitas para evaluacion del pliegue de la nuca fetal.                                                                                      
- Segundo examen:  En el tercer trimestre de gestacion para establecer el peso, placenta,PBF. </t>
  </si>
  <si>
    <t>% DE GESTANTE CON ECOGRAFIA OBSTETRICA EN EL I TRIMESTRE DEL EMBARAZO</t>
  </si>
  <si>
    <t>% DE GESTANTE CON ECOGRAFIA OBSTETRICA EN EL III TRIMESTRE DEL EMBARAZO</t>
  </si>
  <si>
    <t>% DE GESTANTES CON EXAMEN ODONTOESTOMATOLOGICO</t>
  </si>
  <si>
    <t>% DE GESTANTES CON PROFILAXIS DENTAL</t>
  </si>
  <si>
    <t>RASPAJE DENTAL</t>
  </si>
  <si>
    <t>% DE PACIENTES  CON RASPAJE DENTAL</t>
  </si>
  <si>
    <t>ATENCIÓN DE PARTO NORMAL</t>
  </si>
  <si>
    <t>% DE GESTANTES CON ATENCIÓN DE PARTO VAGINAL NORMAL INSTITUCIONAL</t>
  </si>
  <si>
    <t>CONTROL DE PUERPERIO</t>
  </si>
  <si>
    <t>Puerpera Controlada</t>
  </si>
  <si>
    <t>80% de gestantes programadas</t>
  </si>
  <si>
    <t>% DE PUERPERAS CON CONTROL DE PUERPERIO NORMAL</t>
  </si>
  <si>
    <t>PSICOPROFILAXIS Y ESTIMULACIÓN PRENATAL</t>
  </si>
  <si>
    <t>Gestante Preparada</t>
  </si>
  <si>
    <t>% DE GESTANTES QUE HAN RECIBIDO PSICOPROFILAXIS Y ESTIMULACIÓN PRENATAL COMPLETA</t>
  </si>
  <si>
    <t>PLAN DE PARTO</t>
  </si>
  <si>
    <t>Plan de Parto Efectivo</t>
  </si>
  <si>
    <t>% DE GESTANTES CON PLAN DE PARTO EFECTIVO</t>
  </si>
  <si>
    <t>CONSEJERIA NUTRICIONAL A LA GESTANTE Y PUERPERA</t>
  </si>
  <si>
    <t>CONSEJERIA EN LACTANCIA MATERNA</t>
  </si>
  <si>
    <t>Puerpera Informada</t>
  </si>
  <si>
    <t>Actividad dirigida a la puerpera durante su estancia en el establecimiento de salud donde se le brinda información sobre los beneficios y técnicas de lactancia materna.</t>
  </si>
  <si>
    <t>100 % de puerperas atendidas en el establecimiento</t>
  </si>
  <si>
    <t>% DE RECIEN NACIDOS DE PARTO INSTITUCIONAL CUYAS MADRES RECIBEN 2 SESIONES DE CONSEJERIA EN LACTANCIA MATERNA ANTES DEL ALTA</t>
  </si>
  <si>
    <t>% DE GESTANTES CON TAMIZAJE LABORATORIAL PARA DESCARTE DE CHAGAS</t>
  </si>
  <si>
    <t>SSR</t>
  </si>
  <si>
    <t xml:space="preserve">Familias con gestantes reciben 2 consejerías a través de la visita domiciliaria entre la 14 y 27 semana (segundo trimestre) de gestación la 1ra consejería en los temas de Cuidados del embarazo: Alimentación saludable, suplementación, actividad física, vacunas, higiene, consecuencias de ingesta de productos nocivos: tabaco, drogas y alcohol, Signos de alarma del embarazo. Importancia del parto institucional, casa materna, plan de parto y Fortalecer los pensamientos positivos respecto al embarazo y el rol de padres.  2da consejería entre la 28 y 40 semanas (tercer trimestre) de gestación Reforzando cuidados del embarazo , Reforzar signos de alarma del embarazo,  Incidir en la Importancia del parto institucional, casa materna, plan de parto,  Planificación familiar, Cuidados del RN: pinzamiento tardío del cordón umbilical, contacto precoz piel a piel, inicio de la lactancia materna en la primera hora de vida del recién nacido, importancia del calostro, alojamiento conjunto, vínculo afectivo (apego seguro de madre e hijo). </t>
  </si>
  <si>
    <t>100 % de familias con gestantes</t>
  </si>
  <si>
    <t>% DE FAMILIAS CON GESTANTES RECIBEN CONSEJERIA A TRAVES DE LA VISITA DOMICILIARIA</t>
  </si>
  <si>
    <t>Familias con Puérperas reciben 2  consejerías a través de la visita domiciliaria, la 1ra consejería: en los primeros 7 días de producido el parto en los cuidados del puerperio: higiene, alimentación saludable, suplementación, actividad física, consecuencias de ingesta de productos nocivos: tabaco, drogas y alcohol, Signos de alarma del puerperio, Signos de alarma en el RN, Cuidados del RN, lactancia materna exclusiva, técnicas de amamantamiento, técnicas de extracción, conservación y almacenamiento del consumo de leche materna, higiene y ambiente (lavado de manos y cuidado e higiene bucal, higiene del recién nacido), Planificación familiar. La 2da consejería entre los 28 y 30 días de producido el parto reforzar cuidados del puerperio, reforzar signos de alarma del puerperio, reforzar signos de alarma del RN, reforzar cuidados del RN e incidir en planificación familiar.</t>
  </si>
  <si>
    <t>100 % de familias con puerperas</t>
  </si>
  <si>
    <t>% DE FAMILIAS CON PUERPERAS CONSEJERIA A TRAVES DE LA VISITA DOMICILIARIA</t>
  </si>
  <si>
    <t>PROMOCIÓN DE CONVIVENCIA SALUDABLE EN FAMILIAS CON GESTANTES, PUÉRPERAS Y/O CON MENORES DE 5 AÑOS</t>
  </si>
  <si>
    <t>HC, HIS- FAC</t>
  </si>
  <si>
    <t xml:space="preserve">100% de familias con gestantes 
</t>
  </si>
  <si>
    <t>% DE CONSEJERIA A TRAVES DE LA VISITA DOMICILIARIA A FAMILIAS CON GESTANTES PARA PROMOVER PRACTIVAS DE CONVIVENCIA SALUDABLE.</t>
  </si>
  <si>
    <t>50% de familias con niños y niñas menores de cinco años con factores de riesgo en salud mental.</t>
  </si>
  <si>
    <t>% DE CONSEJERIA A TRAVES DE LA VISITA DOMICILIARIA A FAMILIAS CON PUERPERAS Y NIÑOS MENORES DE 5 AÑOS PARA PROMOVER PRACTIVAS DE CONVIVENCIA SALUDABLE.</t>
  </si>
  <si>
    <t>Familia Informada</t>
  </si>
  <si>
    <t>SUMINISTRO DE METODO ANTICONCEPTIVO</t>
  </si>
  <si>
    <t>Pareja Protegida</t>
  </si>
  <si>
    <t>% DE PAREJAS PROTEGIDAS CON DISPOSITIVO INTRAUTERINO (DIU)</t>
  </si>
  <si>
    <t>% DE PAREJAS PROTEGIDAS CON ANTICONCEPTIVO HORMONAL INYECTABLE (TRIMESTRAL)</t>
  </si>
  <si>
    <t>% DE PAREJAS PROTEGIDAS CON ANTICONCEPTIVO HORMONAL INYECTABLE (MENSUAL)</t>
  </si>
  <si>
    <t>% DE PAREJAS PROTEGIDAS CON ANTICONCEPTIVO HORMONAL ORAL</t>
  </si>
  <si>
    <t>% DE PAREJAS PROTEGIDAS CON ANTICONCEPTIVO HORMONAL DE IMPLANTE</t>
  </si>
  <si>
    <t>% DE PAREJAS PROTEGIDAS CON MÉTODO DE ABSTINENCIA PERIODICA (RITMO, BILLINGS, COLLAR)</t>
  </si>
  <si>
    <t>% DE PAREJAS PROTEGIDAS CON METODO DE LACTANCIA MATERNA EXCLUSIVA (MELA)</t>
  </si>
  <si>
    <t>% DE PAREJAS PROTEGIDAS CON METODO DE BARRERA - CONDON FEMENINO</t>
  </si>
  <si>
    <t>% DE PAREJAS PROTEGIDAS CON METODO DE BARRERA - CONDON MASCULINO</t>
  </si>
  <si>
    <t>CAPTACION DE MUJERES CON DEMANDA INSATISFECHA EN PLANIFICACION FAMILIAR</t>
  </si>
  <si>
    <t>Captada</t>
  </si>
  <si>
    <t>% DE POBLACIÓN EN EDAD REPRODUCTIVA QUE NO UTILIZA UN METODO DE PLANIFICACION FAMILIAR.</t>
  </si>
  <si>
    <t>METAXENICAS Y ZOONOSIS</t>
  </si>
  <si>
    <t>HC - HIS - 
Libro de registro de laboratorio, 
Ficha de Investigación de Enfermedad de Chagas, 
Solicitud para el Diagnóstico de Laboratorio de la Enfermedad de Chagas</t>
  </si>
  <si>
    <t>Niño Tamizado</t>
  </si>
  <si>
    <t>100% de casos de  niños y adolescentes con sospecha de Tripanosomiasis americana. Considerar como referencia el N° de casos de los cinco ultimos años.</t>
  </si>
  <si>
    <t>TRATAMIENTO DE LOS CASOS DIAGNOSTICADOS CON CHAGAS</t>
  </si>
  <si>
    <t xml:space="preserve">HIS - HC-Registro </t>
  </si>
  <si>
    <t>Se realiza en establecimientos de salud desde el nivel II-1,. Incluye: Atencion médica en la primera semana una atención diaria, luego semanal hasta terminar el tratamiento etiologico y tres controles posteriores al tratamiento. Atención de enfermeria durante 60 días (Benznidazol) o 90 días (Nifurtimox) para supervisar el tratamiento, evaluar tolerancia, vigilar RAM y efectos adversos, consejeria para asegurar adherencia al tratamiento. Monitoreo parasitologico basal de inicio y al primer y tercer mes post tratamiento directo, Strout, frotis y/o microhematocrito, hemocultivo y PCR. Monitoreo serologico ELISA e IFI basales, al año, a los dos y tercer año post tratamiento para Chagas agudo</t>
  </si>
  <si>
    <t>100% de casos estimados según tendencia de los 5 últimos años multiplicado por 5.</t>
  </si>
  <si>
    <t>% DE PACIENTES CON TRATAMIENTO COMPLETO</t>
  </si>
  <si>
    <t>FAMILIAS CON PRACTICAS SALUDABLES PARA LA PREVENCION DE ENFERMEDADES METAXENICAS Y ZOONOTICAS</t>
  </si>
  <si>
    <t>100 % de Familias de sectores priorizados (mapa de sectorización) de los distritos en riesgo en Enfermedades Metaxenicas</t>
  </si>
  <si>
    <t>ZOON</t>
  </si>
  <si>
    <t>100% Familias de sectores priorizados (mapa de sectorización) de los distritos en riesgo en Enfermedades Zoonoticas</t>
  </si>
  <si>
    <t>HIS, Registro de Inspección Entomológica</t>
  </si>
  <si>
    <t>Vivienda inspeccionada</t>
  </si>
  <si>
    <t>Realizado por el Personal de Salud o Agente Comunitario capacitado, reportado por los Establecimientos de Salud del nivel I-3 y I-4. Es la busqueda  sistematica de triatominos en todas sus fases (huevo, ninfa y adulto) y captura, para determinar los niveles de infestacion. Se efectua antes y despues de la intervencion (evaluacion ), para el levantamiento del Indice de Infestacion Domiciliario (IID), Índice de Colonización e Ïndice Trypanotriatominico (ITT), para determinar las acciones de control vectorial; asi mismo se identifican los factores de riesgo, brindar educacion sanitaria e iniciar procesos de ordenamiento y mejoramiento de la vivienda.</t>
  </si>
  <si>
    <t xml:space="preserve">Programar la inspeccion en el 20% de viviendas de distritos en Vigilancia Entomologica Comunal  </t>
  </si>
  <si>
    <t>% de viviendas positivas a Triatoma infestans</t>
  </si>
  <si>
    <t>HIS, Registro diario de Rociado</t>
  </si>
  <si>
    <t>Vivienda Rociada</t>
  </si>
  <si>
    <t xml:space="preserve">Realizado por personal de Salud Capacitado, de los Establecimientos de salud del nivel de atención I-3 y Red. Es la aplicación de insecticida de uso en salud pública de efecto residual (segun resultados de la vigilancia de susceptibilidad y resistencia de triatominos a insecticidas) en la fase de ataque - desinsectación y Fase de Vigilancia; en el interior de las viviendas usando bomba aspersora manual siguiendo la técnica recomendada por la OMS, con un rendimiento de 4 viviendas/rociador/día. </t>
  </si>
  <si>
    <t>En Ataque: 100%  de viviendas en  riesgo de infestacion triatominica de los distritos programados segun PPR para el año en curso.
EN VIGILANCIA:  100 % de las viviendas positivas a la inspección entomologica y sus colindantes en riesgo de los distritos en Vigilancia Entomologica</t>
  </si>
  <si>
    <t>% de viviendas rociadas</t>
  </si>
  <si>
    <t>POBLACIÓN INFORMADA SOBRE PREVENCIÓN Y CONTROL DE ENFERMEDADES METAXÉNICAS POR MEDIOS ALTERNATIVOS DE COMUNICACIÓN</t>
  </si>
  <si>
    <t>HIS, Informe de actividades</t>
  </si>
  <si>
    <t>Realizado por personal de Salud Capacitado de los Establecimientos de Salud desde de Nivel de Atención I-1. Incluye movilizaciones sociales, animaciones socioculturales, entrega de material informativo impreso, como volantes, folletos entre otros.</t>
  </si>
  <si>
    <t>% de Personas Informadas sobre medidas y hábitos de prevención y control de la Enfermedad de Chagas</t>
  </si>
  <si>
    <t>MONITOREO A PUESTOS DE VIGILANCIA COMUNAL (AGENTE COMUNITARIO DE SALUD)</t>
  </si>
  <si>
    <t>HIS, Registro diario de Visita</t>
  </si>
  <si>
    <t>Agente Comunitario de Salud</t>
  </si>
  <si>
    <t>Visita a comunidad para monitorizar  el funcionamiento del Puesto de Vigilancia Comunal de los distritos Priorizados</t>
  </si>
  <si>
    <t>100%  de PVC (Agente Comunitario de Salud) de  los distritos priorizados por riesgo de Transmisión de la Enfermedad de Chagas</t>
  </si>
  <si>
    <t>% de pvc operativos</t>
  </si>
  <si>
    <t>OBSERVACIÓN AL ANIMAL MORDEDOR</t>
  </si>
  <si>
    <t>Registro Libro de Mordeduras ,   HIS</t>
  </si>
  <si>
    <t>Animal controlado</t>
  </si>
  <si>
    <t>Evaluación de los sintomas compatibles a rabia del animal mordedor (perro y gato) al 1º,5º y 10ºmo dia del accidente de la mordedura</t>
  </si>
  <si>
    <t>100% de animales mordedores conocidos.</t>
  </si>
  <si>
    <t>% DE CANES/GATOS MORDEDORES CONTROLADOS POR 10 DIAS.</t>
  </si>
  <si>
    <t>Denuncia</t>
  </si>
  <si>
    <t>Es la actividad  que permite ubicar a pacientes mordidos por un animal doméstico con o sin rabia , asi como la recepción de la denuncia del agraviado para notificar al dueño del animal mordedor. Con consejeria y entrega de material educativo en el momento de la atencion.</t>
  </si>
  <si>
    <t>Al 100% de las personas mordidas , que denuncian haber sido mordidas por un animal doméstico con o sin rabia,  en un área determinada que comparte el mismo espacio y tiempo. Considerar tendencia de los últimos cinco años100% de de personas que denuncia haber sido mordidas</t>
  </si>
  <si>
    <t>Tasa de mordedura por animales (can, gato por 10,000). N° de personas mordidas atendidas por 10,000/ Población total</t>
  </si>
  <si>
    <t>His</t>
  </si>
  <si>
    <t>Muestra</t>
  </si>
  <si>
    <t xml:space="preserve">Es la actividad de vigilancia de rabia urbana consistente en  tomar y enviar muestra de cerebro  (cerebelo, bulbo, asta de amon) de perros: atropellados, sacrificados, capturados o que mueren durante el periodo de observacion. </t>
  </si>
  <si>
    <t>Programar el 0,2 % de la población canina estimada</t>
  </si>
  <si>
    <t>Can Vacunado</t>
  </si>
  <si>
    <t>Es la actividad de aplicación de vacuna antirrabica canina en animales  desde los tres meses de nacido , se realiza anualmente.</t>
  </si>
  <si>
    <t>% de canes vacunados contra la rabia</t>
  </si>
  <si>
    <t>Vigilancia</t>
  </si>
  <si>
    <t xml:space="preserve">Actividad de  registro  y atencion  de persona con accidente de mordedura por animal ponzoñoso. Visita a la vivienda para vigilancia, captura de animal ponzoñoso para su identificación taxonomica y ayude en el diagnostico y tratamiento a seguir con el paciente.refrencia a hospital para adminsitración del suero respectivo. Fomentar medidas de prevencion y mejoramiento de la vivienda. </t>
  </si>
  <si>
    <t>Programar  atencion del 100% de personas que denuncian accidente de animal ponzoñoso</t>
  </si>
  <si>
    <t>Tasa de mordedura por araña casera ( por 10,000). N° de personas mordidas por araña casera por 10,000/ Población total</t>
  </si>
  <si>
    <t>ACTIVIDADES DE BIENESTAR SOCIAL</t>
  </si>
  <si>
    <t>ACTIVIDAD DE INTEGRACIÓN SOCIAL</t>
  </si>
  <si>
    <t>His ADMIN</t>
  </si>
  <si>
    <t>Evento</t>
  </si>
  <si>
    <t>Actividades o eventos que fortalecen  la integracion familiar y compañerismo laboral en los trabajadores de salud (actividades recreacionales, deportivas, festividades, encuentros, conmemoraciones, incentivos)</t>
  </si>
  <si>
    <t>100% de trabajadores del EESS</t>
  </si>
  <si>
    <t>% DE ACTIVIDADES DE INTEGRACION REALIZADAS CON EL PERSONAL DE SALUD</t>
  </si>
  <si>
    <t>His -His ADMIN</t>
  </si>
  <si>
    <t>Entrevista</t>
  </si>
  <si>
    <t>Consejeria que realiza el Trabajador Social  al usuario interno para identificar problemática social (se aplicara la ficha social y determinara el diagnostico social).</t>
  </si>
  <si>
    <t>Considerar de acuerdo a la Demanda</t>
  </si>
  <si>
    <t>% DE ENTREVISTAS AL USUARIO INTERNO</t>
  </si>
  <si>
    <t>visita</t>
  </si>
  <si>
    <t>Visita domiciliaria que realiza el Trabajador Social para observar y evaluar el medio ambiente familiar y/o laboral en el que se desenvuelve el trabajador (seguimiento de caso social)</t>
  </si>
  <si>
    <t>% DE VISITAS DOMICILIARIA DE EVALUACION AL USUSARIO INTERNO</t>
  </si>
  <si>
    <t>ATENCIÓN SOCIAL EN BIENESTAR DEL PERSONAL - SEGUIMIENTO DE CASO SOCIAL AL USUARIO INTERNO</t>
  </si>
  <si>
    <t>Visita domiciliaria de monitoreo al usuario interno que presenta problemas sociales que pudieran estar afectando su bienestar</t>
  </si>
  <si>
    <t>% DE VISITAS DOMICILIARIA DE MONITOREO AL USUSARIO INTERNO</t>
  </si>
  <si>
    <t>ATENCIÓN INTEGRAL EN SALUD OCUPACIONAL</t>
  </si>
  <si>
    <t>Reunión</t>
  </si>
  <si>
    <t>Gestion con Essalud y otras instituciones para efectuar la atención Integral de salud que se brinda al usurio interno previa a sus vacaciones  (chequeo medico anual y seguimiento)</t>
  </si>
  <si>
    <t>% DE REUNIONES DE GESTION PARA LA ATENCION ENTEGRAL DE SALUD DEL USUARIO INTERNO</t>
  </si>
  <si>
    <t>CONFORMACIÓN DEL COMITÉ DE IMPLEMENTACIÓN SALUD FAMILIAR</t>
  </si>
  <si>
    <t>RJ de comité</t>
  </si>
  <si>
    <t>Comité</t>
  </si>
  <si>
    <t>Conformar el comité ESN de Salud Familiar debiendo estar conformada por el Gerente de la Micro Red,  Responsable de la ESN  de Salud Familiar,Estadístico, personal y el jefe de cada uno  de los EE.SS.</t>
  </si>
  <si>
    <t>Uno por microred</t>
  </si>
  <si>
    <t>% de MR con Comité Salud Famiiar</t>
  </si>
  <si>
    <t>ELABORACIÓN DEL PLAN DE LA ESN DE SALUD FAMILIAR.</t>
  </si>
  <si>
    <t>Plan</t>
  </si>
  <si>
    <t xml:space="preserve">Consiste en la elaboracion del Plan anual para la microred. Conjunciona lo que antes se venia trabajando como Atencion Integral, lo que se esta trabajando en promocion de la salud, en el programa de familias y viviendas saludables, asi como lo nuevo de la estrategia sanitaria nacional de salud familiar, participativo.  </t>
  </si>
  <si>
    <t>Uno por establecimiento</t>
  </si>
  <si>
    <t>% de MR con Plan elaborado</t>
  </si>
  <si>
    <t>ACOMPAÑAMIENTO TÉCNICO A EQUIPOS DE SALUD FAMILIAR Y COMUNITARIA</t>
  </si>
  <si>
    <t>Curso, taller</t>
  </si>
  <si>
    <t>Realizar en cada EE.SS. la socializacion de la norma de la Estrategia Sanitaria Nacional de Salud Familiar</t>
  </si>
  <si>
    <t>Uno por establecimiento (100% de trabajadores de salud)</t>
  </si>
  <si>
    <t>CAPACITACIÓN A AGENTES COMUNITARIOS EN SALUD FAMILIAR Y COMUNITARIA</t>
  </si>
  <si>
    <t>Uno por establecimiento (100% de agentes comunitarios de salud)</t>
  </si>
  <si>
    <t>% de Agentes comunitarios capacitados</t>
  </si>
  <si>
    <t>Familias captadas</t>
  </si>
  <si>
    <t>Familia con visitas domiciliarias y ficha familiar</t>
  </si>
  <si>
    <t>25 familias por sectorista</t>
  </si>
  <si>
    <t>% de familias captadas</t>
  </si>
  <si>
    <t>Fichas Familiares que muestran Atencion Integral</t>
  </si>
  <si>
    <t>Llenado de la ficha familiar. Valoración de la Familia.  Determinación del riesgo familiar y desarrollo del cronograma de visitas domiciliarias. Idenficación de necesidades de salud .                                                                       Listado y priorización de problemas a nivel familiar (PAIFAM).  Planes de implementación de Atención Integral con enfoque Familiar.</t>
  </si>
  <si>
    <t>% de familias con PAIFAM Ejecutado</t>
  </si>
  <si>
    <t xml:space="preserve">Mapas/ Croquis Sectorizados </t>
  </si>
  <si>
    <t>Mapa de sectores</t>
  </si>
  <si>
    <t>Consiste en delimitar territorialmente, actualizar y organizar la jurisdicción del EESS en sectores, a la que se debe asignar un equipo básico de salud familiar</t>
  </si>
  <si>
    <t>100% de EE.SS. De la Microred</t>
  </si>
  <si>
    <t>% de sectores asignados</t>
  </si>
  <si>
    <t>CENSO COMUNAL</t>
  </si>
  <si>
    <t>Padrón de usuarios, Reporte de censo</t>
  </si>
  <si>
    <t>Detectado</t>
  </si>
  <si>
    <t xml:space="preserve">Censo comunal con aplicación de Ficha Familiar Unica, actualizado cada 3 años consolidado  y sistematizado.(Al 100% de familias) con identificación de familias y con patron de usuarios. </t>
  </si>
  <si>
    <t xml:space="preserve">100% de EE.SS. De la Microred </t>
  </si>
  <si>
    <t>% de poblacion censada</t>
  </si>
  <si>
    <t>DIRECTORIO DE ACTORES SOCIALES</t>
  </si>
  <si>
    <t>Directorio</t>
  </si>
  <si>
    <t>Directorio actualizado (01 anual) de los actores sociales estratégicos locales</t>
  </si>
  <si>
    <t>% de EESS con Directorio actualizado</t>
  </si>
  <si>
    <t xml:space="preserve">Actas </t>
  </si>
  <si>
    <t>Actividad que implica la difusión de las necesidades de salud de las familias, preservando la confidencialidad y ética, previa sistematización de los datos obtenidos de la ficha familiar durante la visita de salud familiar. Esta actividad es dirigida al jefe del EESS, a los EBS. Está a cargo de los sectoristas y tiene como fin, ser insumo del ASIS Local y parte de la Sala Situacional del establecimiento de salud. Criterio de Programación: 01 reunión, mensual en la reunión de personal.</t>
  </si>
  <si>
    <t>N° de reuniones de socializacion de resultados</t>
  </si>
  <si>
    <t>Elaboración de un Plan de Trabajo de Promoción de la Salud, en el que se considere los programas (PFYVS, PIES, PMYCS PCLS) y programas estratégicos presupuestales (AN, MN, VIH-SIDA y TBC, MX y ZOO, DAÑOS y CANCER) anuales en cada establecimiento de Salud.</t>
  </si>
  <si>
    <t>Un  Plan de Trabajo  por establecimiento de Salud.</t>
  </si>
  <si>
    <t>% DE PLANES ELABORADOS</t>
  </si>
  <si>
    <t>Reunión mensual (01) para programar, planificar y ejecutar actividades diversas por la celebración de las fechas del calendario de salud pública: Campaña Verano y temporada de lluvias, Día Internacional de la Mujer, Día Mundial de lucha contra la Tuberculosis, Día Mundial de la Salud, Semana de las Américas, Semana de la prevención contra la hipertensión arterial, Semana de la Maternidad Saludable y Segura, Día Mundial sin Tabaco, Campaña invierno, Día mundial del medio ambiente, Semana de oro de prevención de daños no transmisibles, Día de la planificación familiar, Semana de la lactancia Materna en el Perú, Día Mundial del Adulto Mayor, Día de lucha contra la rabia, Día de la juventud y prevención del embarazo en adolescentes, Día mundial de la salud mental, Día de la tenencia responsable de mascotas, Semana de la visión, Día Mundial de la Alimentación, Día de la declaración de los derechos el niño, Día Internacional de la no violencia contra la mujer, Semana de lucha contra el mal de Chagas, Día mundial de lucha contra el SIDA.</t>
  </si>
  <si>
    <t>% DE REUNIONES CON EL EQUIPO MULTIDICIPLINARIO PARA PROGRAMACION, PLANIFICACION Y EJECUCION DE ACTIVIDADES DEL CALENDARIO DE SALUD PUBLICA</t>
  </si>
  <si>
    <t>Guía de Supervisión, informe y cuadernos de Supervisión</t>
  </si>
  <si>
    <t xml:space="preserve">Seguimiento, monitoreo y supervision a Centros y Puestos de Salud </t>
  </si>
  <si>
    <t xml:space="preserve">% DE VISITAS DE SEGUIMIENTO, MONITOREO Y SUPERVISION </t>
  </si>
  <si>
    <t>FORTALECIMIENTO DE CAPACIDADES EN PROMOCION DE LA SALUD</t>
  </si>
  <si>
    <t xml:space="preserve">Taller </t>
  </si>
  <si>
    <t>1 Taller por MR.</t>
  </si>
  <si>
    <t>% DE TALLERES DE CAPACITACION A EQUIPO MULTIDICIPLINARIO EN PROMOCION DE LA SALUD</t>
  </si>
  <si>
    <t>Sesión</t>
  </si>
  <si>
    <t>12 Sesiones de  Actividad Fisica y Recreativa Regular (incluye pausa saludable)con el personal de los establecimientos de salud.</t>
  </si>
  <si>
    <t>100% de establecimentos</t>
  </si>
  <si>
    <t>% DE SESIONES DE ACTIVIDAD FISICA CON EL PERSONAL DE SALUD</t>
  </si>
  <si>
    <t>INSTITUCIONES EDUCATIVAS SALUDABLES QUE PROMUEVEN PRACTICAS SALUDABLES PARA CONTRIBUIR AL DESARROLLO INTEGRAL DE LOS ESTUDIANTES</t>
  </si>
  <si>
    <t>HIS - FAC</t>
  </si>
  <si>
    <t>100% de integrantes del CONEI o  Comité de Salud de la Institución Educativa Saludable</t>
  </si>
  <si>
    <t>% DE REUNIONES PARA PROMUEVER PRACTICAS SALUDABLES EN LA INSTITUCION EDUCATIVA</t>
  </si>
  <si>
    <t>% DE TALLERES DE CAPACITACION A DOCENTES EN LA INSTITUCION EDUCATIVA SALUDABLE</t>
  </si>
  <si>
    <t>Sesión Educativa</t>
  </si>
  <si>
    <t>100% de integrantes de APAFAS de las Instituciones Educativas Saludables</t>
  </si>
  <si>
    <t>% DE INSTITUCIONES EDUCATIVAS QUE REALIZAN SESIONES EDUCATIVAS A LOS INTEGRANTES DE APAFA PARA PROMOVER PRACTICAS SALUDABLES</t>
  </si>
  <si>
    <t>1 Taller de capacitación a expendedores y manipuladores de alimentos (quioscos escolares, comedores y otros) de la IIEE saludable en temas de: Lavado de manos, higiene y manipulación de alimentos, alimentación saludable, lavado de manos, salud bucal, convivencia saludable, actividad física, para promover comportamiento y entornos saludables a los integrantes de la APAFA.</t>
  </si>
  <si>
    <t>100% de expendedores y manipuladores de alimentos de quioscos y comedores escolares de las Instituciones Educativas Saludables</t>
  </si>
  <si>
    <t>% TALLERES DE CAPACITACION A EXPENDEDORES Y MANIPULADORES DE ALIMENTOS DE LAS INSTITUCIONES EDUCATIVAS PARA PROMUEVER PRACTICAS SALUDABLES</t>
  </si>
  <si>
    <t xml:space="preserve">8 visita de monitoreo y evaluación: 4 de monitoreo a la IIEE saludable y 2 visitas de evaluación conjunta aplicando la matriz de logros, y 2 visitas de evaluación a quioscos. </t>
  </si>
  <si>
    <t>100% de visitas programadas de las Instituciones Educativas Saludables</t>
  </si>
  <si>
    <t>% DE INSTITUCIONES EDUCATIVAS REALIZAN REUNIONES PARA PROMUEVER PRACTICAS SALUDABLES</t>
  </si>
  <si>
    <t>COMUNIDADES SALUDABLES QUE PROMUEVEN PRACTICAS Y ENTORNOS SALUDABLES</t>
  </si>
  <si>
    <t>2 Reuniones con la Junta vecinal y SIVICO, la 1ra de abogacía y sensibilización y la 2da de planificación con la junta vecinal comunal conducido por el jefe/jefa del establecimiento de salud para presentar información actualizada y promover el cuidado del niño, prevención de la mortalidad materna y del recién nacido, embarazo en adolescentes,  promover prácticas y entornos saludables de las enfermedades trasmisibles (TBC, VIH-SIDA, Metaxénicas y Zoonóticas), no trasmisibles, principales tipos de cáncer y salud mental.</t>
  </si>
  <si>
    <t>100% de comunidades y SIVICOS  de los ámbitos de las microrredes.</t>
  </si>
  <si>
    <t>% DE REUNIONES CON COMUNIDADES PARA PROMUEVER PRACTICAS SALUDABLES</t>
  </si>
  <si>
    <t>Taller</t>
  </si>
  <si>
    <t>1 Taller de Capacitación integral a los Agentes Comunitarios de Salud en Vigilancia comunitaria, Ejes temáticos, sesiones demostrativas de alimentación saludable, programas (Articulado Nutricional, Materno Neonatal, VIH/SIDA y TBC, Metaxénicas y Zoonosis, No Trasmisibles y Cáncer).</t>
  </si>
  <si>
    <t>100% de Agentes Comunitarios programados</t>
  </si>
  <si>
    <t>% DE TALLERES DE CAPACITACION INTEGRAL A AGENTES COMUNITARIOS DE SALUD</t>
  </si>
  <si>
    <t>12 Reuniones de monitoreo de reportes periódicos de la vigilancia comunitaria para informar y ser incorporados en la sala Situacional del establecimiento de salud, comunidad y Municipal.</t>
  </si>
  <si>
    <t>% DE REUNIONES DE MONITOREO CON AGENTES COMUNITARIOS DE SALUD</t>
  </si>
  <si>
    <t>Visita a Organizaciones Sociales de Base para la actualización del directorio de la comunidad con la relación total de las organizaciones, lideres comunales, autoridades y otros actores sociales del ámbito del establecimiento de Salud.</t>
  </si>
  <si>
    <t>Un registro por organización y/o institucion del Establecimiento de salud</t>
  </si>
  <si>
    <t xml:space="preserve">% DE VISITAS A ORGANIZACIONES SOCIALES DE BASE Y AUTORIDADES </t>
  </si>
  <si>
    <t>Campaña, feria, festival, encuentro Es la actividad educativa masiva, con la finalidad de comunicar y difundir conocimientos y fortalecer prácticas adecuadas y estilos de vida saludables para generar cambio de comportamientos, mediante la información y difusión masiva en Ferias en espacios de participación masiva.</t>
  </si>
  <si>
    <t>De acuerdo a disponobilidad  y recursos.</t>
  </si>
  <si>
    <t xml:space="preserve">% DE EVENTOS (FERIAS, CAMPAÑAS EDUCATIVAS, ENCUENTROS, Y OTROS)  A AUTORIDADES, COMUNIDAD, ORGANIZACIONES SOCIALES DE BASE. </t>
  </si>
  <si>
    <t>FUNCIONARIOS MUNICIPALES CAPACITADOS, GESTIONAN ESPACIOS EDUCATIVOS PARA PROMOVER LA SALUD SEXUAL Y REPRODUCTIVA </t>
  </si>
  <si>
    <t>100% de funcionarios municipales de Comité Multisectorial (alcalde, gerentes, regidores, servidores públicos de la municipalidad e integrantes del Consejo Municipal) de los distritos donde se haya identificado como problema prioritario la morbilidad y/o mortalidad materna, neonatal y/o embarazo en adolescentes. y/o 100% de distritos donde se haya implementado años anteriores casas maternas y/o centros de desarrollo juvenil.</t>
  </si>
  <si>
    <t>% DE REUNIONES DE COMITÉ MULTISECTORIAL  PARA LA PROMOCION DE LA SALUD SEXUAL Y REPRODUCTIVA</t>
  </si>
  <si>
    <t>100% de funcionarios municipales del Consejo Municipal (alcalde, regidores y gerentes) de los distritos donde se haya identificado como problema prioritario la morbilidad y/o mortalidad materna, neonatal y/o embarazo en adolescentes. y/o 100% de distritos donde se haya implementado años anteriores casas maternas y/o centros de desarrollo juvenil.</t>
  </si>
  <si>
    <t>% DE REUNIONES DE CONSEJO MUNICIPAL  PARA LA PROMOCION DE LA SALUD SEXUAL Y REPRODUCTIVA</t>
  </si>
  <si>
    <t>AGENTES COMUNITARIOS DE SALUD CAPACITADOS REALIZAN ORIENTACIÓN A FAMILIAS DE GESTANTES Y PUERPERAS EN PRÁCTICAS SALUDABLES EN SALUD SEXUAL Y REPRODUCTIVA</t>
  </si>
  <si>
    <t>1 Taller de capacitación de 6 horas dirigido a Agentes Comunitarios dividido en dos módulos para brindar orientación a la gestante y puérpera: Modulo I: Pautas generales para el cuidado del embarazo: alimentación saludable, suplementación, actividad física, vacunas, higiene, consecuencias de ingesta de productos nocivos: tabaco, drogas y alcohol, Signos de alarma del embarazo, Importancia del parto institucional, casa materna, plan de parto, Pautas generales de planificación familiar, Pautas para el cuidado del RN: pinzamiento tardío del cordón umbilical, contacto precoz piel a piel, inicio de la lactancia materna en la primera hora de vida del recién nacido, importancia del calostro, vínculo afectivo (apego seguro de madre e hijo), Modulo II: Pautas generales para el cuidado del puerperio: higiene, alimentación saludable, suplementación, actividad física, consecuencias de ingesta de productos nocivos: tabaco, drogas y alcohol, Signos de alarma del puerperio, Signos de alarma en el RN, Pautas generales para el cuidado del RN: importancia de la lactancia materna exclusiva, higiene y ambiente (lavado de manos y cuidado e higiene bucal, higiene del recién nacido), Pautas generales de planificación familiar.</t>
  </si>
  <si>
    <t>100% de Agentes Comunitarios de Salud, autoridades y líderes comunales (con prioridad Agentes Comunitarios de Salud</t>
  </si>
  <si>
    <t>% DE TALLERES DE CAPACITACION A AGENTES COMUNITARIOS PARA LA PROMOCION Y ORIENTACION A FAMILIAS DE GESTANTES Y PUERPERAS EN PRACTICAS SALUDABLES EN SALUD SEXUAL Y REPRODUCTIVA.</t>
  </si>
  <si>
    <t>VIH/SIDA Y TBC</t>
  </si>
  <si>
    <t>PCT y VIH/SIDA</t>
  </si>
  <si>
    <t xml:space="preserve">100 % de familias de sectores priorizados (mapa de sectorización) de los distritos en riesgo de tuberculosis </t>
  </si>
  <si>
    <t>% DE FAMILIAS DE SECTORES PRIORIZADOS EN RIESGO DE TUBERCULOSIS RECIBEN CONSEJERIA A TRAVES DE LA VISITA DOMICILIARIA</t>
  </si>
  <si>
    <t>100 % de familias de sectores priorizados (mapa de sectorización) de los distritos en riesgo de VIH/SIDA.</t>
  </si>
  <si>
    <t>% DE FAMILIAS DE SECTORES PRIORIZADOS EN RIESGO DE VIH Y SIDA RECIBEN CONSEJERIA A TRAVES DE LA VISITA DOMICILIARIA</t>
  </si>
  <si>
    <t>FAMILIAS QUE RECIBEN SESIÓN EDUCATIVA PARA PROMOVER PRÁCTICAS Y GENERAR ENTORNOS SALUDABLES PARA CONTRIBUIR A LA DISMINUCIÓN DE LA TUBERCULOSIS, VIH/SIDA</t>
  </si>
  <si>
    <t>DOCENTES DE INSTITUCIONES EDUCATIVAS DESARROLLAN ACCIONES PARA LA PROMOCIÓN DE PRÁCTICAS SALUDABLES Y LA PREVENCIÓN DEL VIH/SIDA Y TB</t>
  </si>
  <si>
    <t>% DE TALLERES DE CAPACITACION A DOCENTES DE INSTITUCIONES EDUCATIVAS DEL NIVEL PRIMARIO Y SECUNDARIO EN PRACTICAS SALUDABLES Y PREVENCION DE VIH/SIDA Y TBC</t>
  </si>
  <si>
    <t>COMUNIDADES DESARROLLAN VIGILANCIA COMUNITARIA EN FAVOR DE ENTORNOS Y PRÁCTICAS SALUDABLES Y LA PREVENCIÓN DE LA TBC Y VIH/SIDA</t>
  </si>
  <si>
    <t>% DE COMUNIDADES CAPACITADOS PARA LA VIGILANCIA COMUNITARIA EN FAVOR DE ENTORNOS Y PRACTICAS SALUDABLES Y PREVENCION DE VIH/SIDA Y TBC</t>
  </si>
  <si>
    <t>NO TRANSMISIBLES</t>
  </si>
  <si>
    <t>50 % de familias de los sectores priorizados (mapa de sectorización) de los distritos de riesgo por Caries dental</t>
  </si>
  <si>
    <t>% DE FAMILIAS RECIBEN SESIONES EDUCTIVAS EN PRACTICAS SALUDABLES EN SALUD BUCAL</t>
  </si>
  <si>
    <t>% DE FAMILIAS RECIBEN SESIONES DEMOSTRATIVAS EN PRACTICAS SALUDABLES EN SALUD BUCAL</t>
  </si>
  <si>
    <t>% DE FAMILIAS RECIBEN SESIONES EDUCATIVAS EN ALIMENTACION SALUDABLE Y ACTIVIDAD FISICA PARA PARA CONTRIBUIR A LA DISMINUCION DE LA HIPERTENSION ARTERIAL Y DIABETES MELLITUS</t>
  </si>
  <si>
    <t>50 % de familias de los sectores priorizados (mapa de sectorización) de los distritos de riesgo por Metales Pesados</t>
  </si>
  <si>
    <t>50 % de familias de los sectores priorizados (mapa de sectorización) de los distritos de riesgo de salud ocular</t>
  </si>
  <si>
    <t>% DE FAMILIAS QUE RECIBEN SESIONES EDUCATIVAS PARA PROMOVER PRACTICAS SALUDABLES EN SALUD OCULAR</t>
  </si>
  <si>
    <t>100% de funcionarios municipales de Comité Multisectorial (alcalde, gerentes, regidores, servidores públicos de la municipalidad e integrantes del Consejo Municipal) Municipios provinciales y/o distritos que tienen mayor riesgo de presentar problemas de salud relacionados a las enfermedades no trasmisibles (malnutrición, diabetes e hipertensión)</t>
  </si>
  <si>
    <t>% DE REUNIONES CON COMITÉ MULTISECTORIAL  PARA LA GENERACION DE ENTORNOS SALUDABLES FRENTE A LAS ENFERMEDADES NO TRASMISIBLES</t>
  </si>
  <si>
    <t>100% de funcionarios municipales del Consejo Municipal (alcalde, regidores y gerentes) de los distritos Municipios provinciales y/o distritos que tienen mayor riesgo de presentar problemas de salud relacionados a las enfermedades no trasmisibles (malnutrición, diabetes e hipertensión).</t>
  </si>
  <si>
    <t>% DE REUNIONES CON CONSEJO MUNICIPAL  PARA LA GENERACION DE ENTORNOS SALUDABLES FRENTE A LAS ENFERMEDADES NO TRASMISIBLES</t>
  </si>
  <si>
    <t xml:space="preserve"> DOCENTES COMPROMETIDOS QUE DESARROLLAN ACCIONES PARA LA PROMOCIÓN DE LA ALIMENTACIÓN SALUDABLE, ACTIVIDAD FISICA, SALUD OCULAR Y SALUD BUCAL</t>
  </si>
  <si>
    <t xml:space="preserve">1 Taller de capacitación de 6 horas dirigido a docentes de Instituciones educativas de educación básica regular del Nivel Inicial, Nivel de Educación Primaria y del Nivel Educación Secundaria en: Modulo I:  Higiene personal, lavado de manos, Cepillado dental, practicas saludables en salud ocular y adherencia a lentes correctores, Modulo II: Alimentación saludable (refrigerios y quioscos saludables) y actividad física, lavado de manos, prácticas saludables y protectoras frente a la exposición a metales pesados. </t>
  </si>
  <si>
    <t>100% las instituciones educativas del nivel inicial, primario y secundario de las áreas de riesgo de trasmisión de Enfermedades No Trasmisibles, donde se implementan acciones con las familias.</t>
  </si>
  <si>
    <t>% DE TALLERES DE CAPACITACION A DOCENTES DE INSTITUCIONES EDUCATIVAS DEL NIVEL INICIAL, PRIMARIO Y SECUNDARIO PARA DESARROLLAR ACCIONES PARA LA PROMOCION DE ALIMENTACION SALUDABLE, ACTIVIDAD FISICA, SALUD OCULAR Y SALUD BUCAL</t>
  </si>
  <si>
    <t>ORGANIZACIONES COMUNITARIAS REALIZAN VIGILANCIA CIUDADANA PARA LA REDUCCIÓN DE LA CONTAMINACIÓN POR METALES PESADOS, SUSTANCIAS QUÍMICAS E HIDROCARBUROS</t>
  </si>
  <si>
    <t>50% de organizaciones comunitarias adscritas al gobierno local que presenta riesgo de contaminación por metales pesados, sustancias químicas e hidrocarburos y riesgos de transmisión de Enfermedades No Trasmisibles.</t>
  </si>
  <si>
    <t>% DE ORGANIZACIONES COMUNITARIAS CAPACITADOS PARA DESARROLLAR VIGILANCIA CIUDADANA PARA LA REDUCCION DE LA CONTAMINACION POR METALES PESADOS, SUSTANCIAS QUIMICAS E HIDROCARBUROS, ALIMENTACION SALUDABLE Y ACTIVIDAD FISICA.</t>
  </si>
  <si>
    <t xml:space="preserve">MUNICIPIOS QUE IMPLEMENTAN ACCIONES PARA MEJORAR O MITIGAR LAS CONDICIONES QUE GENERAN RIESGO DE ENFERMEDADES METAXÉNICAS Y ZOONOTICAS
</t>
  </si>
  <si>
    <t>100% de funcionarios municipales de Comité Multisectorial (alcalde, gerentes, regidores, servidores públicos de la municipalidad e integrantes del Consejo Municipal) de los distritos con factores de riesgo de trasmisión (vectorial, número de casos) de enfermedades Metaxénicas y Zoonóticas.</t>
  </si>
  <si>
    <t>% DE REUNIONES CON COMITÉ MULTISECTORIAL  PARA LA IMPLEMENTACION DE ACCIONES DE MEJORA O MITIGACION DE LAS CONDICIONES QUE GENERAN RIESGO DE ENFERMEDADES METAXENICAS Y ZOONOTICAS.</t>
  </si>
  <si>
    <t>100% de funcionarios municipales del Consejo Municipal (alcalde, regidores y gerentes) de los distritos donde se haya identificado factores de riesgo de trasmisión (vectorial, número de casos) de enfermedades Metaxénicas y Zoonóticas.</t>
  </si>
  <si>
    <t>% DE REUNIONES CON CONSEJO MUNICIPAL  PARA LA IMPLEMENTACION DE ACCIONES DE MEJORA O MITIGACION DE LAS CONDICIONES QUE GENERAN RIESGO DE ENFERMEDADES METAXENICAS Y ZOONOTICAS.</t>
  </si>
  <si>
    <t xml:space="preserve">1 Taller de capacitación dirigido a comunidades representadas por comités de vigilancia comunitaria y / juntas vecinales, OSB (incluye agentes comunitarios) en temas de: Vigilancia Comunitaria a favor de la prevención y control de las enfermedades Metaxénicas y zoonóticas,  Prácticas y entornos saludables que contribuyan al autocuidado personal, familiar y comunitario, Modulo Metaxénicas: Lavado de manos, Limpieza y refacción de la vivienda, recolección y eliminación de potenciales criaderos de la vivienda, eliminación de residuos sólidos,  lavado y mantenimiento de recipientes de agua,  tapado de charcos, no exposición en lugares y horas donde el vector está presente,  Implementación de medidas preventivas, uso de mosquiteros, uso de ropa apropiada y repelente e identificación  de señales de peligro entre otros. Modulo Zoonosis: Tenencia responsable de animales de compañía, (vacunación, eliminación de excretas, desparasitación y espacios adecuados para los animales en la vivienda), control de roedores e identificación de situaciones de riesgo, identificación de situaciones de riesgo y notificación de animales enfermos y muertos (muerte súbita o sin causa conocida), educación de pares (vecino a vecino) utilizando los insumos requeridos. </t>
  </si>
  <si>
    <t>100% de comunidades de riesgo de trasmisión de enfermedades Metaxénicas (las comunidades programadas son de los Municipios programados con riesgo de trasmisión de enfermedades Metaxénicas).</t>
  </si>
  <si>
    <t>% DE ORGANIZACIONES COMUNITARIAS CAPACITADOS PARA DESARROLLAR VIGILANCIA COMUNITARIA PARA LA PREVENCION DE ENFERMEDADES METAXENICAS Y ZOONOTICAS.</t>
  </si>
  <si>
    <t>100% de funcionarios municipales del Comité Multisectorial (alcalde, gerentes, regidores, servidores públicos de la municipalidad e integrantes del comité multisectorial) de los distritos de la Región</t>
  </si>
  <si>
    <t>% DE REUNIONES DE COMITÉ MULTISECTORIAL  PARA EL CUIDADO INFANTIL , LACTANCIA MATERNA EXCLUSIVA Y ADECUADA ALIMENTACION Y PROTECCION DEL MENOR DE 36 MESES</t>
  </si>
  <si>
    <t>100% de funcionarios municipales del Consejo Municipal (alcalde, gerentes y regidores de la municipalidad) de los distritos de la Región.</t>
  </si>
  <si>
    <t>% DE REUNIONES DE CONSEJO MUNICIPAL  PARA EL CUIDADO INFANTIL , LACTANCIA MATERNA EXCLUSIVA Y ADECUADA ALIMENTACION Y PROTECCION DEL MENOR DE 36 MESES</t>
  </si>
  <si>
    <t xml:space="preserve">AGENTES COMUNITARIOS DE SALUD CAPACITADOS PARA LA PROMOCIÓN DEL CUIDADO INFANTIL, LACTANCIA MATERNA EXCLUSIVA Y LA ADECUADA ALIMENTACIÓN Y PROTECCIÓN DEL MENOR DE 36 MESES </t>
  </si>
  <si>
    <t>PROMOTORES EDUCATIVOS CAPACITADOS PARA LA PROMOCIÓN DEL CUIDADO INFANTIL, LACTANCIA MATERNA EXCLUSIVA Y LA ADECUADA ALIMENTACIÓN Y PROTECCIÓN DEL MENOR DE 36 MESES DEL DISTRITO.</t>
  </si>
  <si>
    <t>CANCER</t>
  </si>
  <si>
    <t>FUNCIONARIOS MUNICIPALES SENSIBILIZADOS PARA LA PROMOCION DE PRACTICAS Y ENTORNOS SALUDABLES PARA LA PREVENCION DEL CANCER</t>
  </si>
  <si>
    <t>100% de Funcionarios municipales de Comite Multisectorial (Alcalde, gerentes, regidores, servidores públicos de la municipalidad e integrantes del Consejo Municipal) Municipios  provinciales y/o distritos que tienen mayor riesgo de presentar problemas de salud relacionados a los diferentes tipos de cancer</t>
  </si>
  <si>
    <t>% DE REUNIONES CON COMITÉ MULTISECTORIAL  PARA PROMOCION DE PRACTICAS Y ENTORNOS SALUDABLES PARA LA PREVENCION DE CANCER</t>
  </si>
  <si>
    <t>100% de Funcionarios municipales del Consejo Municipal (Alcalde,  regidores y gerentes) de los distritos Municipios  provinciales y/o distritos que tienen mayor riesgo de de los diferentes tipos de cancer.</t>
  </si>
  <si>
    <t>% DE REUNIONES CON CONSEJO MUNICIPAL PARA PROMOCION DE PRACTICAS Y ENTORNOS SALUDABLES PARA LA PREVENCION DE CANCER</t>
  </si>
  <si>
    <t>DOCENTES CAPACITADOS PARA LA PROMOCIÓN DE PRÁCTICAS Y ENTORNOS SALUDABLES PARA LA PREVENCIÓN DEL CÁNCER</t>
  </si>
  <si>
    <t>1 Taller de capacitación de 6 horas dirigido a docentes de Instituciones educativas de educación básica regular del Nivel Inicial, Nivel de Educación Primaria y del Nivel Educación Secundaria en: Modulo I: Higiene y ambiente, alimentación saludable (refrigerios y quioscos saludables) Modulo II: Actividad Física, promoción de prácticas saludables (no consumo de tabaco, alcohol y promoción de los ambientes libres de humo de tabaco, estrategias de protección frente a la exposición al sol o materiales cancerígenos incluyendo compromiso de integrarlo en sus proyectos de aprendizaje y desarrollo de sesiones educativas a padres de familia y escolares.</t>
  </si>
  <si>
    <t>100% las instituciones educativas del nivel inicial, primario y secundario  de los distritos donde se implementan acciones con las familias para la prevencion de los diferentes tipos de cancer.</t>
  </si>
  <si>
    <t>% DE TALLERES DE CAPACITACION A DOCENTES DE INSTITUCIONES EDUCATIVAS DEL NIVEL INICIAL, PRIMARIO Y SECUNDARIO PARA LA PROMOCION DE PRACTICAS Y ENTORNOS SALUDABLES PARA LA PREVENCION DE CANCER.</t>
  </si>
  <si>
    <t>% de espacio de monitoreo de emergencias operativas en salud</t>
  </si>
  <si>
    <t>Persona</t>
  </si>
  <si>
    <t>% de personas capacitadas en practica segura en salud frente a ocurencias de peligros naturales</t>
  </si>
  <si>
    <t>Reporte</t>
  </si>
  <si>
    <t>% de estableciminetos seguros frente a desastres</t>
  </si>
  <si>
    <t>GESTION SANITARIA</t>
  </si>
  <si>
    <t>PSL Aprobado</t>
  </si>
  <si>
    <t>Reporte Mensual Informe Trimestral</t>
  </si>
  <si>
    <t>Reporte Trimestral</t>
  </si>
  <si>
    <t>Evaluación Anual</t>
  </si>
  <si>
    <t>Cierre de Gestión Aprobado</t>
  </si>
  <si>
    <t>Establecimiento Supervisado</t>
  </si>
  <si>
    <t>Capacitación Mensual/ Informe Anual</t>
  </si>
  <si>
    <t>Plan Elaborado y Evaluado</t>
  </si>
  <si>
    <t>Analisis de indicadores SISMED por ciclos de vida y estrategias sanitarias solo en la Microredes (realizado por responsable de SISMED yresponsables de estrategias y ciclos de vida)</t>
  </si>
  <si>
    <t>100% Puestos de dispensación de  medicamentos e insumos.</t>
  </si>
  <si>
    <t xml:space="preserve">OPERATIVOS EN ALIMENTOS </t>
  </si>
  <si>
    <t xml:space="preserve">INSPECCIÓN: SANITARIAS A I.E </t>
  </si>
  <si>
    <t>PRÁCTICAS EN TÉCNICAS SEGURAS DE DESINFECCIÓN DE AGUA Y ALMACENAMIENTO DOMICILIARIO</t>
  </si>
  <si>
    <t>OPERATIVO ESPECIAL CON INTERVENCIÓN MULTISECTORIAL</t>
  </si>
  <si>
    <t>VIGILANCIA SANITARIA DE PISCINAS</t>
  </si>
  <si>
    <t xml:space="preserve">Es una intervención multisectorial (Fiscalía, Policía Nacional, Municipalidad, SUNAT), a  establecimientos de producción, elaboración, almacenamiento y/o comercialización de alimentos destinados al consumo humano, con el objetivo de verificar la calidad y aptitud sanitaria de los alimentos. </t>
  </si>
  <si>
    <t xml:space="preserve">Conjunto de actividadesorientadas a evaluar las condiciones Sanitarias de las Instituciones Educativas comprende Abastecimiento Agua,Disposicion de Resduos Solidos, Servicios Higienicos y Disposicion de Aguas Residuales. </t>
  </si>
  <si>
    <t xml:space="preserve">Conjunto de actividades para la implementación de tecnologías apropiadas en centros poblados que carecen de infraestructura de servicios de agua para consumo humano, comprende el tratamiento y almacenamiento del agua a fin de mejorar la calidad microbiológica del agua a nivel domiciliario, su ejecución establece condiciones sanitarias y ambientales en la localidad en protección de la salud de las personas, aplicación de insumos para la cloración, levantamiento de la línea basal epidemiológica del centro poblado a ser intervenido, entrega de insumo para practica de cloración del agua (cloro solución, pastilla, vinagre, alumbre, etc.), informe de ensayo de la calidad bacteriológica del agua tratada del sistema Intradomiciliario, llenado de formatos referidos al registro de la comunidad, tipo de fuente de agua, número de viviendas, elaboración del informe de implementación de la tecnología apropiada, entrega del informe a la comunidad, al gobierno local, regionales y otras entidades inherentes al tema a fin de revertir las condiciones de riesgo sanitario.
Incluye: Inspección de la fuente y toma de muestras de agua para su caracterización microbiológica, físico química y de metales pesados, identificación de los contaminantes, asistencia en la implementación de tecnologías apropiadas.
</t>
  </si>
  <si>
    <t xml:space="preserve">Actividade que se efectua para Evaluar las condiciones Sanitarias de las piscinas comprende Abastecimiento Agua,Disposicion de Resduos Solidos, Servicios Higienicos y Disposicion de Aguas Residuales. </t>
  </si>
  <si>
    <t xml:space="preserve">Actividad de Evaluación y vigilancia que se realiza para evaluar las condiciones sanitarias de las Letrinas Sanitarias en: viviendas rurales, establecimientos de salud en la zona rural, centros comerciales rurales, centros educativos zona rural, ferias y mercados zona rural </t>
  </si>
  <si>
    <t>Actividad que se realiza en coordinación con las autoridades competentes en base a la presencia de un riesgo ambiental de alta incidencia</t>
  </si>
  <si>
    <t>Programar 70%  de los Establecimientos de procesamiento y expendio de alimentos y 100% de atencion de denuncias</t>
  </si>
  <si>
    <t>Programar el 100 % de Instituciones Educativas priorizadas según problemática sanitaria local.</t>
  </si>
  <si>
    <t>Centros poblados rurales que no cuentan con sistemas de abastecimiento de agua y se aprovisionan de agua en forma directa de las fuentes de agua con alta incidencia de enfermedades de origen hídrico, mayores casos de desnutrición, de extrema pobreza, de mayor población.</t>
  </si>
  <si>
    <t>Programar el 100 % de Piscinas</t>
  </si>
  <si>
    <t>100%  de letrinas o silos de la jurisdicción y en zonas rurales con apoyo técnico</t>
  </si>
  <si>
    <t>programacion 60% de los comercializadores</t>
  </si>
  <si>
    <t>% de inspecciones comercializadores de juguetes y utiles de escritorio</t>
  </si>
  <si>
    <t xml:space="preserve">% de Población Rural que cuenta con adecuada disposición de letrinas </t>
  </si>
  <si>
    <t xml:space="preserve"> % de población con sistema no convencional (Mi Agua)
  Poblacion consume  agua segura con sistema no convencional x 100 /
Poblacion Total sin sistema de agua</t>
  </si>
  <si>
    <t>HIS -Acta-informes</t>
  </si>
  <si>
    <t>His -Ficha - Informe</t>
  </si>
  <si>
    <t>His -Ficha, Acta</t>
  </si>
  <si>
    <t>His Ficha de Evaluacion Sanitaria</t>
  </si>
  <si>
    <t>His Formato de Evaluacion Sanitaria</t>
  </si>
  <si>
    <t>His, actas de intervencion
 e Informes</t>
  </si>
  <si>
    <t>Fiscalizacion</t>
  </si>
  <si>
    <t>Centro Educativo</t>
  </si>
  <si>
    <t>Centro Poblado con sistema Mi Agua</t>
  </si>
  <si>
    <t>Piscina Vigilada</t>
  </si>
  <si>
    <t>Letrina Sani. vigilada</t>
  </si>
  <si>
    <t>Operativo</t>
  </si>
  <si>
    <t>% DE PERSONAS CON MORDEDURA DE PERRO VACUNADAS CON VACUNA ANTIRRABICA HUMANA</t>
  </si>
  <si>
    <t>Atencion con cuidados paliativos en el domicilio</t>
  </si>
  <si>
    <t>% DE ADULTO MAYOR CON EVALUACIÓN Y DESPISTAJE DE CATARATA</t>
  </si>
  <si>
    <t>% DE ADULTOS MAYORES DE 60 AÑOS A MAS CON VACUNA CONTRA LA INFLUENZA</t>
  </si>
  <si>
    <t>% DE ADULTO MAYOR CON EXAMEN ODONTOESTOMATOLOGICO</t>
  </si>
  <si>
    <t>% DE ADULTO MAYOR CON PROFILAXIS DENTAL</t>
  </si>
  <si>
    <t>% DE ADULTO MAYORES CON ENTREGA DE PROTESIS DENTAL</t>
  </si>
  <si>
    <t>% DE ADULTOS MAYORES CON ATENCIÓN INTEGRAL COMPLETA</t>
  </si>
  <si>
    <t>EESS 3</t>
  </si>
  <si>
    <t>EESS 4</t>
  </si>
  <si>
    <t>EESS 5</t>
  </si>
  <si>
    <t>EESS 6</t>
  </si>
  <si>
    <t>EESS 7</t>
  </si>
  <si>
    <t>EESS 8</t>
  </si>
  <si>
    <t>EESS 9</t>
  </si>
  <si>
    <t>DEF. NAC.</t>
  </si>
  <si>
    <t>EESS3</t>
  </si>
  <si>
    <t>COLOCAR SI, NO SEGÚN CORRESPONDA POR ESTABLECIMIENTOS</t>
  </si>
  <si>
    <t>OTRAS CAUSAS</t>
  </si>
  <si>
    <t xml:space="preserve"> ATENCION INTEGRAL DE SALUD CON ENFOQUE EN  FAMILIA Y COMUNIDAD</t>
  </si>
  <si>
    <t xml:space="preserve">SECTORES  </t>
  </si>
  <si>
    <t>COMUNIDAD,ANEXO,ASOCIACION,
JUNTA VECINAL</t>
  </si>
  <si>
    <t>NRO DE FAMILIAS</t>
  </si>
  <si>
    <t>INTEGRANTES DEL EQUIPO  BASICO  DE SALUD POR SECTOR</t>
  </si>
  <si>
    <t>SECTOR I</t>
  </si>
  <si>
    <t>SECTOR II</t>
  </si>
  <si>
    <t>SECTOR III</t>
  </si>
  <si>
    <t>SECTOR IV</t>
  </si>
  <si>
    <t>SECTOR V</t>
  </si>
  <si>
    <t>SECTOR VI</t>
  </si>
  <si>
    <t>SECTOR VII</t>
  </si>
  <si>
    <t>SECTOR VIII</t>
  </si>
  <si>
    <t>SECTOR IX</t>
  </si>
  <si>
    <t>COMPOSICIÓN</t>
  </si>
  <si>
    <t>De 2 a 4 años</t>
  </si>
  <si>
    <t xml:space="preserve">De 10 a 11 años </t>
  </si>
  <si>
    <t>De 18 a 29 años</t>
  </si>
  <si>
    <t>De 30  a 44 años</t>
  </si>
  <si>
    <t>De 60 a mas años</t>
  </si>
  <si>
    <t xml:space="preserve">TOTAL </t>
  </si>
  <si>
    <t>* Debe corresponder a datos oficiales del INEI o censo validado por el INEI</t>
  </si>
  <si>
    <t>DISTRIBUCIÓN DE LA POBLACIÓN POR PRESTADORES</t>
  </si>
  <si>
    <t>POBLACIÓN</t>
  </si>
  <si>
    <t>TOTAL      (A + B)</t>
  </si>
  <si>
    <t>* (A) Incluye  EsSALUD, FF.AA, Entidades Privadas y todas las que no sean MINSA.</t>
  </si>
  <si>
    <t>* (B) Equivale a la población bajo responsabilidad de la Asociación CLAS</t>
  </si>
  <si>
    <t xml:space="preserve">PORCENTAJE DE DISTRIBUCION DE LA POBLACION POR ESTRATOS DE POBREZA O QUINTILES </t>
  </si>
  <si>
    <t>I</t>
  </si>
  <si>
    <t>II</t>
  </si>
  <si>
    <t>III</t>
  </si>
  <si>
    <t>IV</t>
  </si>
  <si>
    <t>Área Urbana</t>
  </si>
  <si>
    <t>Área Rural</t>
  </si>
  <si>
    <t>* De acuerdo a definiciones de INEI y  puede proyectarse datos para su ámbito</t>
  </si>
  <si>
    <t xml:space="preserve">INFORMACION DEL PROCESO SALUD ENFERMEDAD </t>
  </si>
  <si>
    <t>A.  DIEZ PRIMERAS CAUSAS DE MORBILIDAD POR ETAPAS DE VIDA AÑO: 2014  -  2018</t>
  </si>
  <si>
    <t>NOMBRES Y APELLIDOS COMPLETOS</t>
  </si>
  <si>
    <t>PROFESION</t>
  </si>
  <si>
    <t>DNI</t>
  </si>
  <si>
    <t>MODALIDAD LABORAL</t>
  </si>
  <si>
    <t xml:space="preserve"> N° TELEFONO</t>
  </si>
  <si>
    <t>RESPONSABILIDAD EN EL ESTABLECIMIENTO</t>
  </si>
  <si>
    <t>CORREO ELECTRONICO</t>
  </si>
  <si>
    <t>NOM
BRADO</t>
  </si>
  <si>
    <t>CLAS RO</t>
  </si>
  <si>
    <t>CLAS RDR</t>
  </si>
  <si>
    <t>CAS</t>
  </si>
  <si>
    <t>SERUMS</t>
  </si>
  <si>
    <t>CELULAR / FONO DOMICILIO</t>
  </si>
  <si>
    <t>CARGO</t>
  </si>
  <si>
    <t>CENTRO LABORAL</t>
  </si>
  <si>
    <t>PERSONAL  CONTRATADO   TUO   728  2018</t>
  </si>
  <si>
    <t>PERSONAL DISPONIBLE POR CONDICION LABORAL Y GRUPO OCUPACIONAL - SEGÚN ESTABLECIMIENTO AÑO 2019</t>
  </si>
  <si>
    <t>FECHA DE APROBACION:</t>
  </si>
  <si>
    <t>CARTERA DE SERVICIOS DE SALUD POR UNIDAD PRODUCTORA DE SERVICIOS DE SALUD (UPSS)  (ANEXO 01)</t>
  </si>
  <si>
    <t>Consulta ambulatoria por médico general</t>
  </si>
  <si>
    <t>Atención ambulatoria por enfermera(o).</t>
  </si>
  <si>
    <t xml:space="preserve">Atención ambulatoria diferenciada por profesional de la salud. </t>
  </si>
  <si>
    <t>Atención ambulatoria por profesional de la salud capacitado en salud mental.</t>
  </si>
  <si>
    <t>Consulta ambulatoria por médico general capacitado en salud mental.</t>
  </si>
  <si>
    <t>Atención ambulatoria por psicólogo(a).</t>
  </si>
  <si>
    <t>Atención ambulatoria por obstetra.</t>
  </si>
  <si>
    <t>Atención ambulatoria por cirujano dentista.</t>
  </si>
  <si>
    <t>EMERGENCIA</t>
  </si>
  <si>
    <t>Atención en tópico de inyectables y nebulizaciones.</t>
  </si>
  <si>
    <t xml:space="preserve">Dispensación de medicamentos, dispositivos médicos y productos sanitarios. </t>
  </si>
  <si>
    <t>CENTRAL DE ESTERILIZACIÓN</t>
  </si>
  <si>
    <t>Desinfección de nivel intermedio en Central de Esterilización.</t>
  </si>
  <si>
    <t>Esterilización por medios físicos en Central de Esterilización.</t>
  </si>
  <si>
    <t>CARTERA DE SERVICIOS DE SALUD POR ACTIVIDAD DE SALUD  (ANEXO 02)</t>
  </si>
  <si>
    <t>Salud Familiar y Comunitaria</t>
  </si>
  <si>
    <t xml:space="preserve">Visita domiciliaria por profesional de la salud no médico </t>
  </si>
  <si>
    <t xml:space="preserve">Visita domiciliaria por médico general </t>
  </si>
  <si>
    <t>Intervenciones educativas y comunicacionales</t>
  </si>
  <si>
    <t>Atención de Urgencias y Emergencias</t>
  </si>
  <si>
    <t>Atención inicial de urgencias y emergencias por personal de la salud no médico</t>
  </si>
  <si>
    <t>Atención de urgencias y emergencias por médico general</t>
  </si>
  <si>
    <t>Pruebas rápidas y toma de muestras</t>
  </si>
  <si>
    <t xml:space="preserve">Pruebas rápidas de laboratorio clínico y toma de muestras biológicas </t>
  </si>
  <si>
    <t>Atención con Medicamentos</t>
  </si>
  <si>
    <t xml:space="preserve">Expendio de medicamentos, dispositivos médicos y productos farmacéuticos </t>
  </si>
  <si>
    <t>Desinfección y Esterilización</t>
  </si>
  <si>
    <t xml:space="preserve">Desinfección y esterilización </t>
  </si>
  <si>
    <t>RESOL. DIRECTORAL N° :</t>
  </si>
  <si>
    <t>SECTORIZACION DE LA JURISDICCION</t>
  </si>
  <si>
    <t xml:space="preserve">Medico:
Enfermera: 
Obstetriz: 
Téc. Enfermería: </t>
  </si>
  <si>
    <t xml:space="preserve">Médico: 
Odontólogo: 
Enfermera: 
Obstetriz: 
Asis. Social: 
Téc. Enfermería: </t>
  </si>
  <si>
    <t>Organizaciones sociales de base</t>
  </si>
  <si>
    <t>Clubes juveniles</t>
  </si>
  <si>
    <t>Vaso de leche</t>
  </si>
  <si>
    <t>Clubes de madres</t>
  </si>
  <si>
    <t>Comedores populares</t>
  </si>
  <si>
    <t>Autoridades comunitarias</t>
  </si>
  <si>
    <t>Comunidades campesinas</t>
  </si>
  <si>
    <t>Iglesia</t>
  </si>
  <si>
    <t>APAFAS</t>
  </si>
  <si>
    <t xml:space="preserve">Juntas directiva </t>
  </si>
  <si>
    <t xml:space="preserve">Comunidades nativas </t>
  </si>
  <si>
    <r>
      <rPr>
        <sz val="11"/>
        <color theme="1"/>
        <rFont val="Calibri"/>
        <family val="2"/>
        <scheme val="minor"/>
      </rPr>
      <t>Otras organizaciones</t>
    </r>
    <r>
      <rPr>
        <sz val="10"/>
        <rFont val="Arial"/>
        <family val="2"/>
      </rPr>
      <t xml:space="preserve"> Sociales</t>
    </r>
  </si>
  <si>
    <t>Fabricas que elaboren Productos Alimenticios (queso yogur )</t>
  </si>
  <si>
    <t>CARACTERISTICAS DE LA POBLACIÓN</t>
  </si>
  <si>
    <t>INDICADORES DEMOGRAFICOS</t>
  </si>
  <si>
    <r>
      <t xml:space="preserve">Afiliados al SIS </t>
    </r>
    <r>
      <rPr>
        <b/>
        <sz val="11"/>
        <rFont val="Arial Narrow"/>
        <family val="2"/>
      </rPr>
      <t>(B1)</t>
    </r>
  </si>
  <si>
    <r>
      <t xml:space="preserve">No afiliados al SIS </t>
    </r>
    <r>
      <rPr>
        <b/>
        <sz val="11"/>
        <rFont val="Arial Narrow"/>
        <family val="2"/>
      </rPr>
      <t>(B2)</t>
    </r>
  </si>
  <si>
    <r>
      <t xml:space="preserve">Asignada al establecimiento
</t>
    </r>
    <r>
      <rPr>
        <b/>
        <sz val="10"/>
        <rFont val="Arial Narrow"/>
        <family val="2"/>
      </rPr>
      <t>B = (B1 + B2)</t>
    </r>
  </si>
  <si>
    <t xml:space="preserve"> POBLACIÓN POR AREA DE RESIDENCIA Y NIVEL DE POBREZA AÑO 2019</t>
  </si>
  <si>
    <r>
      <t>A</t>
    </r>
    <r>
      <rPr>
        <sz val="11"/>
        <rFont val="Arial Narrow"/>
        <family val="2"/>
      </rPr>
      <t xml:space="preserve"> = Asignada a otros Prestadores</t>
    </r>
  </si>
  <si>
    <t>ACTORES SOCIALES EN LA JURISDICCION DE LA CLAS</t>
  </si>
  <si>
    <t>PLAN DE SALUD LOCAL  2019</t>
  </si>
  <si>
    <t>TELEFONO CELULAR</t>
  </si>
  <si>
    <t>RADIO (frecuencia)</t>
  </si>
  <si>
    <t>HORARIO DE ATENCION 
(De …… Hasta ….)*</t>
  </si>
  <si>
    <t xml:space="preserve">RELACION DE PERSONAL NOMBRADO, SERUMS, CONTRATADOS (CLAS RO, RDR), CAS.  </t>
  </si>
  <si>
    <t>MIEMBROS DEL CONSEJO DIRECTIVO DEL CLAS  2018 - 2020</t>
  </si>
  <si>
    <t>CONTEXTO NACIONAL: ACUERDO NACIONAL</t>
  </si>
  <si>
    <t>n) Promoverá la investigación biomédica y operativa, así como la investigación y el uso de la medicina natural y tradicional.</t>
  </si>
  <si>
    <t>FUNCIONES ESCENCIALES DE SALUD PUBLICA</t>
  </si>
  <si>
    <t>Considerar el índice de masculinidad regional según Estadística e Informática de la Geresa 2009. Mujeres 50.2% y Hombres 49.8% (siempre que no cuenten con datos locales</t>
  </si>
  <si>
    <t>N° 
HOMBRES</t>
  </si>
  <si>
    <t>N° 
MUJERES</t>
  </si>
  <si>
    <t>POBLACIONAL  2019</t>
  </si>
  <si>
    <t>ESTABLECIMIENTOS DE SALUD</t>
  </si>
  <si>
    <t>DENOMINACION</t>
  </si>
  <si>
    <t>Establecimientos de Salud ESSALUD</t>
  </si>
  <si>
    <t>Establecimientos de Salud Municipales</t>
  </si>
  <si>
    <t>Establecimientos de Salud Privados</t>
  </si>
  <si>
    <t>Otros Establecimientos no incluidos</t>
  </si>
  <si>
    <t>Establecimientos de Salud GERSA</t>
  </si>
  <si>
    <t>AQUÍ COLOCAR POBLACIÓN TOTAL SEGÚN REQUERIDO</t>
  </si>
  <si>
    <t xml:space="preserve">CINCO PRIMERAS CAUSAS DE ATENCIÓN DE  URGENCIA </t>
  </si>
  <si>
    <t>CINCO PRIMERAS CAUSAS DE ATENCIÓN DE  EMERGENCIAS</t>
  </si>
  <si>
    <t>CINCO PRIMERAS CAUSAS DE ATENCIÓN REFERIDAS DE LOS EE.SS. DE LA MICRO RED A HOSPITALES</t>
  </si>
  <si>
    <t>ESPECIALIDAD</t>
  </si>
  <si>
    <t>PROGRAMACION DE ACTIVIDADES DEL PLAN DE SALUD LOCAL 2019</t>
  </si>
  <si>
    <t>N° 
ACT.</t>
  </si>
  <si>
    <t>ACTIVIDADES</t>
  </si>
  <si>
    <t>CODIGO HISS</t>
  </si>
  <si>
    <t>POBLACIÓN OBJETIVO</t>
  </si>
  <si>
    <t>FUENTE DE VERIFICACIÓN/ REGISTRO</t>
  </si>
  <si>
    <t>PROGRAMACION ATENDIDOS</t>
  </si>
  <si>
    <t>ATC</t>
  </si>
  <si>
    <t>EESS 2</t>
  </si>
  <si>
    <t>EESS
10</t>
  </si>
  <si>
    <t>PRG X MR</t>
  </si>
  <si>
    <t>&lt; 1 año</t>
  </si>
  <si>
    <t>Niño Suplementado</t>
  </si>
  <si>
    <t>La suplementación con hierro es una intervención que tiene como objetivo asegurar el suministro adecuado de hierro en los niños menores de 36 meses  para mantener niveles adecuados de hierro en su organismo y prevenir la anemia, mejorar la inmunidad y favorecer el crecimiento. Se inicia a partir de los 6 meses y continua hasta completar 12 entregas mensuales.</t>
  </si>
  <si>
    <t>1 año</t>
  </si>
  <si>
    <t>2 años</t>
  </si>
  <si>
    <t>3 años</t>
  </si>
  <si>
    <t>Adolescente</t>
  </si>
  <si>
    <t>50% de adolescentes con SIS</t>
  </si>
  <si>
    <t>Gestante</t>
  </si>
  <si>
    <t>Puerpera</t>
  </si>
  <si>
    <t>CONTROL CRED</t>
  </si>
  <si>
    <t>% DE RECIEN NACIDOS CON 2 CONTROLES CRED HASTA LOS 15 DIAS</t>
  </si>
  <si>
    <t>R.N.</t>
  </si>
  <si>
    <t>R. N. Controlado</t>
  </si>
  <si>
    <t>Control de crecimiento y desarrollo: Conjunto de actividades periódicas y sistemáticas desarrolladas por el profesional enfermera o médico, con el objetivo de vigilar de manera adecuada y oportuna el crecimiento y desarrollo de la niña y el niño a fin de detectar de manera precoz y oportuna riesgos, alteraciones o trastornos, así como la presencia de enfermedades, facilitar  su diagnóstico e intervención oportuna; así mismo promover la mejora de las practicas de cuidado de alimentación del niño a través de la consejería, la misma que  forma parte del control. Para el cálculo de la meta física de Recién Nacidos tomar como referencia el padrón nominal de gestantes.</t>
  </si>
  <si>
    <t>100% de niños y niñas afiliados SIS y en quintiles de pobreza I y II y 80% en la Provincia de Arequipa. 04 controles de RN , 48 horas, 7 dias, 15 dias y 21 dias</t>
  </si>
  <si>
    <t>% DE NIÑOS CON CONTROLES CRED COMPLETOS PARA LA EDAD</t>
  </si>
  <si>
    <t>Niño Controlado</t>
  </si>
  <si>
    <t xml:space="preserve">100% de niños y niñas afiliados SIS y en quintiles de pobreza I y II y 80% en la Provincia de Arequipa. </t>
  </si>
  <si>
    <t>2 - 4 años</t>
  </si>
  <si>
    <t>5 - 11 años</t>
  </si>
  <si>
    <t>% DE NIÑOS CON DOSAJE DE HEMOGLOBINA</t>
  </si>
  <si>
    <t>R.N. con Dosaje de Hemoglobina</t>
  </si>
  <si>
    <t>100 % de niños y niñas afiliados al SIS y en Quintiles de probreza I y II y 80 % en otros quintiles</t>
  </si>
  <si>
    <t>Niño con Dosaje de Hb</t>
  </si>
  <si>
    <t>RN</t>
  </si>
  <si>
    <t xml:space="preserve">ADMINISTRACIÓN DE VACUNA BCG </t>
  </si>
  <si>
    <t>% DE RECIEN NACIDO CON VACUNA BCG</t>
  </si>
  <si>
    <t>En esta actividad todos los niños recién nacidos, deberán recibir en el transcurso de las primeras 48 horas de vida la vacuna BCG</t>
  </si>
  <si>
    <t>100 % de RN en ESS con internamiento.</t>
  </si>
  <si>
    <t>ADMINISTRACIÓN DE VACUNA CONTRA HEPATITIS</t>
  </si>
  <si>
    <t>% DE RECIEN NACIDO CON VACUNA HvB</t>
  </si>
  <si>
    <t>En esta actividad todos los niños recién nacidos, deberán recibir en el transcurso de las primeras 48 horas de vida la vacuna HvB</t>
  </si>
  <si>
    <t>ATENCIÓN INMEDIATA DEL RECIEN NACIDO</t>
  </si>
  <si>
    <t>% DE RECIEN NACIDOS CON ATENCIÓN INMEDIATA</t>
  </si>
  <si>
    <t>Es la atención, cuidados y procedimientos dirigidas al RN realizadas en el establecimiento de salud y estará a cargo de profesional con competencias para la atención del RN.</t>
  </si>
  <si>
    <t>100 % de Recien Nacidos sin complicaciones de Parto Institucional</t>
  </si>
  <si>
    <t>ADMINISTRACIÓN DE VACUNA PENTAVALENTE</t>
  </si>
  <si>
    <t>% DE NIÑOS MENORES DE 1 AÑO CON VACUNA PENTAVALENTE COMPLETA</t>
  </si>
  <si>
    <t>Pentavalente: administración de la vacuna contra la difteria, tétanos, hepatitis B, hemóphilus influenza tipo B a los 2, 4 y 6 meses</t>
  </si>
  <si>
    <t>100 %  población menor de  1 año (80% en la provincia de arequipa)</t>
  </si>
  <si>
    <t>ADMINISTRACIÓN DE VACUNA NEUMOCOCO</t>
  </si>
  <si>
    <t>% DE NIÑOS MENORES DE 1 AÑO CON VACUNA NEUMOCOCO 2DA DOSIS</t>
  </si>
  <si>
    <t>Neumococo: administración de la vacuna contra neumococo, a los 2 y 4 meses</t>
  </si>
  <si>
    <t>% DE NIÑOS DE 1 AÑO CON VACUNA NEUMOCOCO 3ra DOSIS</t>
  </si>
  <si>
    <t>Neumococo: administración de la vacuna contra neumococo, a los 12 meses.</t>
  </si>
  <si>
    <t>ADMINISTRACIÓN DE VACUNA ROTAVIRUS</t>
  </si>
  <si>
    <t>% DE NIÑOS MENORES DE 1 AÑO CON VACUNA ROTAVIRUS 2da DOSIS.</t>
  </si>
  <si>
    <t>Rotavirus: administración de la vacuna contra rotavirus por vía oral a los 2 y 4 meses</t>
  </si>
  <si>
    <t>ADMINISTRACIÓN DE VACUNA ANTIPOLIOMIELITICA</t>
  </si>
  <si>
    <t>% DE NIÑOS MENORES DE 1 AÑO CON VACUNA ANTIPOLIOMIELITICA INYECTABLE (IPV).</t>
  </si>
  <si>
    <t>Antipolio Inyectable: administración de la vacuna contra la polio por vía I.M. a los 2 y 4  meses</t>
  </si>
  <si>
    <t xml:space="preserve">% DE NIÑOS MENORES DE 1 AÑO CON VACUNA ANTIPOLIOMIELITICA ORAL (OPV) 1 DOSIS </t>
  </si>
  <si>
    <t>Antipolio: administración de la vacuna contra la polio por vía oral a los  6 meses (3ra dosis)</t>
  </si>
  <si>
    <t>% DE NIÑOS DE 1 AÑO CON VACUNA ANTIPOLIOMIELITICA ORAL (OPV) 1er REFUERZO</t>
  </si>
  <si>
    <t>Antipolio: administración de la vacuna contra la polio por vía oral a los  18 meses (REFUERZO)</t>
  </si>
  <si>
    <t>% DE NIÑOS DE 4 años CON VACUNA ANTIPOLIOMIELITICA ORAL (OPV) 2do REFUERZO</t>
  </si>
  <si>
    <t>4 años</t>
  </si>
  <si>
    <t>Antipolio: administración de la vacuna contra la polio por vía oral a los  4 años (REFUERZO)</t>
  </si>
  <si>
    <t>FORMULARIO B - HC - HIS - LIBRO DE SEGUIMIENTO</t>
  </si>
  <si>
    <t xml:space="preserve">% DE NIÑOS MENORES DE 1 AÑO CON VACUNA CONTRA LA INFLUENZA  (7m y 8m) </t>
  </si>
  <si>
    <t>50%  poblacion menor de 1 año .</t>
  </si>
  <si>
    <t>% DE NIÑOS DE 1 AÑO CON VACUNA CONTRA LA INFLUENZA  1 DOSIS</t>
  </si>
  <si>
    <t>Influenza: administración de la vacuna contra Influenza en niño(a) de 1 año</t>
  </si>
  <si>
    <t>% DE NIÑOS DE 2 -4 años CON COMORBILIDAD CON VACUNA CONTRA LA INFLUENZA (5%)</t>
  </si>
  <si>
    <t>% DE POBLACION DE 5 -59 años CON COMORBILIDAD CON VACUNA CONTRA LA INFLUENZA (3%)</t>
  </si>
  <si>
    <t>5 - 59 años</t>
  </si>
  <si>
    <t>Vacunado</t>
  </si>
  <si>
    <t>Adulto Mayor</t>
  </si>
  <si>
    <t>Adulto Mayor Protegido</t>
  </si>
  <si>
    <t>Influenza:  Consiste en la administración de la vacuna contra la Influenza a los adultos mayores a partir de los 60 años</t>
  </si>
  <si>
    <t>50% de la poblacion adulto mayor</t>
  </si>
  <si>
    <t>ADMINISTRACIÓN DE VACUNA SPR</t>
  </si>
  <si>
    <t>% DE NIÑOS DE 1 AÑO CON VACUNA SPR COMPLETA</t>
  </si>
  <si>
    <t>SPR: Administracion de la vacuna contra sarampion, rubeola,paperas a los 12 meses</t>
  </si>
  <si>
    <t>% DE NIÑOS DE 1 año CON VACUNA SPR 2DA dosis (18MESES).</t>
  </si>
  <si>
    <t>SPR: Administracion de la vacuna contra sarampion, rubeola,paperas a los 18 meses  (REFUERZO)</t>
  </si>
  <si>
    <t>ADMINISTRACIÓN DE VACUNA ANTIAMARILICA</t>
  </si>
  <si>
    <t>% DE NIÑOS DE 1 AÑO CON VACUNA ANTIAMARILICA</t>
  </si>
  <si>
    <t>A.A: Administración de la Vacuna contra Fiebre Amarilla, a los 15 meses.</t>
  </si>
  <si>
    <t>ADMINISTRACIÓN DE VACUNA DPT</t>
  </si>
  <si>
    <t>% DE NIÑOS DE 1 AÑO CON VACUNA DPT COMPLETA</t>
  </si>
  <si>
    <t>DPT: administración de la vacuna contra diphteria, pertusis y tétanos a los 18 meses (REFUERZO)</t>
  </si>
  <si>
    <t>% DE NIÑOS DE 4 años CON VACUNA DPT COMPLETA</t>
  </si>
  <si>
    <t>DPT: administración de la vacuna contra diphteria, pertusis y tétanos a los 4 años (REFUERZO)</t>
  </si>
  <si>
    <t>P y CA</t>
  </si>
  <si>
    <t xml:space="preserve">NIÑA PROTEGIDA CON VPH </t>
  </si>
  <si>
    <t>% DE NIÑAS CON VACUNA VPH COMPLETA</t>
  </si>
  <si>
    <t>Niña Protegida a la niña de 5to grado de primaria y/o niña de 10 años 11 meses y 29 días que no estudia, que ha recibido las 03 vacunas del Esquema Nacional de Vacunación  contra el Virus de Papiloma Humano (VPH)</t>
  </si>
  <si>
    <t>SESIÓN DE ESTIMULACIÓN TEMPRANA</t>
  </si>
  <si>
    <t>% DE RECIEN NACIDOS CON SESIONES DE ESTIMULACION TEMPRANA COMPLETAS</t>
  </si>
  <si>
    <t>R. N. Estimulado</t>
  </si>
  <si>
    <t>Intervención integral que se realiza al niño hasta los 36 meses, con el objetivo de enseñar a la madre un conjunto de medios, técnicas, y actividades  a fin de potenciar el desarrollo motriz, cognitivo, social y emocional del niño. Las sesiones se realizan en forma grupal con participación no menor de 5 niños.</t>
  </si>
  <si>
    <t>50 % de recien nacidos priorizando afiliados SIS y de los quintiles I y II</t>
  </si>
  <si>
    <t>% DE NIÑOS CON SESIONES DE ESTIMULACION TEMPRANA COMPLETAS PARA LA EDAD</t>
  </si>
  <si>
    <t>Niño Estimulado</t>
  </si>
  <si>
    <t>80% de niños priorizando afiliados SIS y de los quintiles I y II</t>
  </si>
  <si>
    <t>Todas las edades</t>
  </si>
  <si>
    <t>Familias con recién nacidos</t>
  </si>
  <si>
    <t>Familias con niños y niñas de 4 a 5 meses</t>
  </si>
  <si>
    <t>Familias con niños y niñas de 6 a 9 meses</t>
  </si>
  <si>
    <t>Familias con niños y niñas de 12 a 23 meses</t>
  </si>
  <si>
    <t xml:space="preserve">Familias con niños y niñas entre los 12 a 23 meses, reciben consejería en el hogar a través de la visita domiciliaria en temas de Alimentación complementaria con énfasis en el consumo de alimentos de origen animal ricos en hierro, suplementación con hierro, lavado de manos, prácticas y entornos saludables para el cuidado infantil, tomando en cuenta las necesidades del niño, la niña y la familia. </t>
  </si>
  <si>
    <t>Familias con niños y niñas menores de 36 meses</t>
  </si>
  <si>
    <t>Familias con niños y niñas 36 meses (6 y 11 meses y a partir de los 12 meses y gestantes del I, II y/o III trimestre, reciben sesiones demostrativas de preparación de alimentos: (Incluye lavado de manos) en local comunal, CPVC, establecimiento u otros espacios.</t>
  </si>
  <si>
    <t>Familias con niños y niñas menores de 6 meses y gestantes</t>
  </si>
  <si>
    <t>Familias con niños y niñas (recién nacidos, menores de 6 meses y gestantes en el III trimestre) reciben sesiones demostrativas en técnicas de amamantamiento (extracción y conservación de la leche materna) y sesiones demostrativas de salud bucal, en local comunal, CPVC, establecimiento u otros espacios.</t>
  </si>
  <si>
    <t>Familias con niños y niñas 36 meses (6 y 11 meses y a partir de los 12 meses) reciben sesiones demostrativas en administración de micronutrientes, en local comunal, CPVC, establecimiento u otros espacios.</t>
  </si>
  <si>
    <t>Familias con niños y niñas menores de 36 meses de grupos de apoyo</t>
  </si>
  <si>
    <t>Familias con niños (as) menores de 36 meses y gestantes reciben sesiones educativas de "grupos de apoyo de madres guias"en prácticas saludables para el cuidado infantil, lactancia materna exclusiva y la adecuada alimentación y protección del menor de 36 meses y gestantes; con énfasis en las familias con niños (as) menores de 12 meses de edad y gestantes; a realizarse en los Centros de Promoción y Vigilancia Comunal, otros espacios comunitarios, ambientes del establecimiento de salud segun corresponda.</t>
  </si>
  <si>
    <t>Joven</t>
  </si>
  <si>
    <t>Adulto</t>
  </si>
  <si>
    <t xml:space="preserve">Actividad de ayuda al diagnostico dirigida a la gestante que acude a su atencion prenatal; lo realiza el tecnologo medico, biologo o tecnico de laboratorio en establecimientos de salud que cuenten con servicio de laboratorio.                                                                                                                    .   2 baterías de análisis durante el embarazo (primera bateria se solicita en la primera atención prenatal y la segunda con un intervalo de 3 meses en el tercer trimestre de gestación), excepto el grupo sanguineo y factor RH.                                                                                                                                 . Bateria de análisis: Hemoglobina, grupo sanguineo y factor Rh, glucosa, pruebas para sífisis  y para VIH, examen completo de orina o examen de orina con tira reactiva.                                                                                                       </t>
  </si>
  <si>
    <t>Plan. Fam.</t>
  </si>
  <si>
    <t>12 - 60 Años (Hombres y Mujeres)</t>
  </si>
  <si>
    <t xml:space="preserve">CONSEJERIA NUTRICIONAL NIÑO DESNUTRIDO O EN RIESGO NUTRICIONAL </t>
  </si>
  <si>
    <t>% DE NIÑOS DESNUTRIDOS O EN RIESGO NUTRICIONAL CUYOS PADRES RECIBEN CONSEJERIA NUTRICIONAL</t>
  </si>
  <si>
    <t>0 - 4 años</t>
  </si>
  <si>
    <t>Consejeria</t>
  </si>
  <si>
    <t>Actividad individual que es realizada por un profesional con competencias en consejeria nutricional en el EESS u Hogar y que es dirigida a la madre o cuidador del niño y tiene por objeto intervenir sobre los factores que afectan el estado nutricional (Riesgo nutricional, Desnutricion)</t>
  </si>
  <si>
    <t>100 % de niños con desnutrición o en riesgo nutricional con prioridad en el afiliado SIS y quintiles I y II</t>
  </si>
  <si>
    <t>100 % de niños con desnutrición  y 75% en riesgo nutricional. con prioridad en el afiliado SIS y quintiles I y II.</t>
  </si>
  <si>
    <t xml:space="preserve">CONSULTA NUTRICIONAL NIÑO DESNUTRIDO O EN RIESGO NUTRICIONAL </t>
  </si>
  <si>
    <t>% DE NIÑOS DESNUTRIDOS O EN RIESGO NUTRICIONAL CUYOS PADRES RECIBEN CONSULTA  NUTRICIONAL</t>
  </si>
  <si>
    <t>0 - 11 años</t>
  </si>
  <si>
    <t>Consulta</t>
  </si>
  <si>
    <t>Actividad individual que es realizada por un profesional  en  nutricion en el EESS y es dirigida a los padres de familia o cuidador del niño y tiene por objeto intervenir sobre los factores que afectan el estado nutricional (Riesgo nutricional, Desnutricion)</t>
  </si>
  <si>
    <t>% DE GESTANTES QUE RECIBEN CONSEJERIA NUTRICIONAL
% DE PUERPERAS QUE RECIBEN CONSEJERIA NUTRICIONAL</t>
  </si>
  <si>
    <t>Actividad por lo que se proporciona información específica y necesaria, ajustada a la realidad local, para que el joven tome sus propias decisiones de manera informada sobre su alimentación.  Tiene que cumplir 5 pasos de la  consejería. Que realiza todo profesional de la salud capacitado</t>
  </si>
  <si>
    <t>3 consejerías al 100 %  a la gestante.</t>
  </si>
  <si>
    <t>CONSULTA NUTRICIONAL A LA GESTANTE Y PUERPERA</t>
  </si>
  <si>
    <t>% DE GESTANTES EN RIESGO NUTRICIONAL QUE RECIBEN CONSULTA  NUTRICIONAL
% DE PUERPERAS QUE RECIBEN CONSULTA  NUTRICIONAL</t>
  </si>
  <si>
    <t>Actividad individual que es realizada por un profesional  en  nutricion en el EESS y es dirigida  a la gestante o a la puerpera y tiene por objeto intervenir sobre los factores que afectan el estado nutricional (Riesgo nutricional, anemia)</t>
  </si>
  <si>
    <t>100 % de gestantes y puérperas en riesgo nutricional</t>
  </si>
  <si>
    <t>% DE NIÑOS CON TAMIZAJE LABORATORIAL PARA DESCARTE DE PARASITOSIS INTESTINAL</t>
  </si>
  <si>
    <t>1 - 11 años</t>
  </si>
  <si>
    <t>Niño con Examen Realizado</t>
  </si>
  <si>
    <t>100 % de niños menores de 5 años, 50% de niños de 5 a 11 años con prioridad de afiliados SIS y quintiles I y II</t>
  </si>
  <si>
    <t>12 - 17 años</t>
  </si>
  <si>
    <t>% DE Niños QUE RECIBEN TRATAMIENTO ANTIPARASITARIO PROFILACTICO</t>
  </si>
  <si>
    <t>2 - 11 años</t>
  </si>
  <si>
    <t>Niño Tratado</t>
  </si>
  <si>
    <t>100 % de niños de 2 a 11 años con prioridad de afiliados SIS y quintiles I y II.</t>
  </si>
  <si>
    <t>12 - 14 años</t>
  </si>
  <si>
    <t xml:space="preserve">Adolescente con Plan de Atención ejecutado </t>
  </si>
  <si>
    <t xml:space="preserve">Joven con Plan de Atención ejecutado </t>
  </si>
  <si>
    <t>% DE ADULTOS CON ATENCIÓN INTEGRAL COMPLETA</t>
  </si>
  <si>
    <t xml:space="preserve">Adulto con Plan de Atención ejecutado </t>
  </si>
  <si>
    <t>Conjunto de actividades periódicas y sistemáticas orientadas a  evaluar al adulto, con el fin de detectar oportunamente alteraciones y riesgos en su estado de salud.</t>
  </si>
  <si>
    <t>25% de adultos priorizando afiliados SIS y quintiles I y II</t>
  </si>
  <si>
    <t>A. MAYOR</t>
  </si>
  <si>
    <t xml:space="preserve">Adulto Mayor con Plan de Atención ejecutado </t>
  </si>
  <si>
    <t>Conjunto de actividades periódicas y sistemáticas orientadas a  evaluar al adulto mayor, con el fin de detectar oportunamente alteraciones y riesgos en su estado de salud.</t>
  </si>
  <si>
    <t>Familias con gestantes</t>
  </si>
  <si>
    <t>SESIONES EDUCATIVAS A FAMILIAS DE ADOLESCENTES EN SALUD SEXUAL INTEGRAL</t>
  </si>
  <si>
    <t>% DE FAMILIAS CON ADOLESCENTES RECIBE SESIONES EDCUATIVAS</t>
  </si>
  <si>
    <t>Familias con adoldescente</t>
  </si>
  <si>
    <t>Sesión educativa a familias con adolescentes en temas de educación en salud sexual integral, habilidades para la vida y proyecto de vida.</t>
  </si>
  <si>
    <t>100 % de familias con adolescentes</t>
  </si>
  <si>
    <t>CA</t>
  </si>
  <si>
    <t xml:space="preserve">Personas mayores de 18 años tamizadas para cánceres prevalentes (piel) </t>
  </si>
  <si>
    <t>Se brinda el servicio de tamizaje para detección de cáncer de piel a personas de 18 años a 65 años, a través de una evaluación médica preventiva en cáncer de piel, que incluye una evaluación física cada tres años de la piel siguiendo la regla ABCDE: Asimetría, borde, color, diámetro y evolución. A cargo de médico general. De encontrarse una lesión sospechosa de cáncer de piel (borde irregular, una mitad no coincide con la otra, el color no es uniforme, el diámetro es mayor que un borrador de un lápiz, entre otros) se referirá a segundo o tercer nivel. Se entregará la referencia para biopsia en un establecimiento de II y III nivel con capacidad resolutiva, como parte de un diagnóstico de descarte cuando lo amerite. Toda biopsia que sea realizada en el II y III nivel sin referencia no es considerada un tamizaje</t>
  </si>
  <si>
    <t>Personas mayores de 50 años tamizadas para cánceres prevalentes (próstata)</t>
  </si>
  <si>
    <t>Se brinda el servicio de tamizaje para detección de cáncer de próstata a varones de 50 años a 70 años, a través de una evaluación médica preventiva en cáncer de próstata, que incluye un examen físico cada año: exploración de palpación digital para percibir cualquier área dura irregular o anormal que pueda significar cáncer de próstata (tacto rectal). A cargo del médico general.
El dosaje de PSA se realizará en el segundo o tercer nivel de atención, en tanto se implemente en el primer nivel de atención, más no como tamizaje.
La modalidad de entrega será a través de una oferta fija o móvil en consultorio de medicina. De no encontrarse hallazgos, se debe realizar el examen cada dos años.</t>
  </si>
  <si>
    <t>El 15% de la población de varones de 50 años a 70 años, según disponibilidad presupuestal.</t>
  </si>
  <si>
    <t xml:space="preserve">TAMIZAJE PARA DETECCIÓN DE CÁNCER DE COLON Y RECTO </t>
  </si>
  <si>
    <t>Personas mayores de 50 años tamizadas para cánceres prevalentes (colon-recto)</t>
  </si>
  <si>
    <t>Se brinda el servicio de tamizaje para detección de cáncer de colon y recto a personas de 50 años a 75 años, a través de una evaluación médica preventiva en cáncer de colon y recto, que incluye un examen físico e indicación de examen de sangre oculta en heces y determine el alto riesgo de cáncer de colon-recto (historia familiar) en cuyo caso deberá realizarse colonoscopía a partir de los 40 años.
A cargo del médico general. Si se encuentra semiología sugestiva de cáncer de colon (sangre en heces, cambio en el ritmo de las deposiciones, heces oscuras anemia o tumor palpable entre otros) referir a segundo o tercer nivel. De no encontrarse hallazgos, se debe realizar el examen cada dos años.
La modalidad de entrega será a través de una oferta fija o móvil en consultorio de medicina</t>
  </si>
  <si>
    <t>El 15% de las personas de 50 años a 75 años asignadas a la UE que programa, según disponibilidad presupuestal.</t>
  </si>
  <si>
    <t>TAMIZAJE EN MUJER  CON EXAMEN CLÍNICO DE MAMA PARA DETECCIÓN DE CÁNCER DE MAMA</t>
  </si>
  <si>
    <t>N° de mujeres de 40 a 69 años, tamizadas para cáncer de mama (examen clínico de mama)</t>
  </si>
  <si>
    <t>Se brinda el servicio de tamizaje de cáncer de mama a mujeres entre 40 y 69 años, a través del Examen Clínico de Mama (ECM) el cual consiste en la observación y palpación de la mama.
Se realizarán en establecimientos de salud del primer nivel de atención que cuente con personal capacitado y entrenado: profesionales de la salud como Cirujanos Oncólogos, Mastólogos, Ginecólogos Oncólogos, Gineco-obstetras, Oncólogo, Medico radiólogo, Medico General, Obstetras, tecnólogo medico en radiología u otro profesional de salud debidamente capacitados de cada establecimiento de salud según nivel de atención.</t>
  </si>
  <si>
    <t>El 20% de la población femenina de 40 a 69 años de la jurisdicción.</t>
  </si>
  <si>
    <t>El 25% de la población femenina de 50 a 64 años asignada al EESS para el tamizaje de cáncer de cuello uterino a través de citología convencional o PAP.</t>
  </si>
  <si>
    <t>Persona examinada</t>
  </si>
  <si>
    <t xml:space="preserve">DETECCIÓN MOLECULAR DE VIRUS PAPILOMA HUMANO
</t>
  </si>
  <si>
    <t>Nº DE MUJERES DE 30 A 49 AÑOS CON DETECCION MOLECULAR DE VIRUS PAPILOMA HUMANO</t>
  </si>
  <si>
    <t xml:space="preserve">El 20% de la población femenina de 30 a 49 años asignada al EESS para el tamizaje de cáncer de cuello uterino a través de Test de VPH. </t>
  </si>
  <si>
    <t>Población de 18 a 75 años aparentemente sana, que han recibido la consejería para la prevención y control del cáncer, respectivamente</t>
  </si>
  <si>
    <t>La consejería es el proceso de comunicación interpersonal en el que se brinda la información necesaria para que las personas logren tomar decisiones voluntarias e informadas. La Consejería para la prevención y control del cáncer es el proceso en el cual el personal de salud (Consejero) identificando las necesidades de las personas de 18 a 75 años, proporciona orientación e información para promover cambios en los conocimientos – actitudes y comportamientos hacia la prevención primaria y secundaria (reduciendo los factores de riesgo y fomentando la detección precoz, en la población aparentemente sana), en esta actividad.
El grupo objetivo recibe 02 sesiones de consejería por año con un intervalo mínimo de un mes.
Se entrega en el establecimiento de salud (consultorios de atención directa al usuario como los servicios de oncología, oncología ginecológica, ginecología, medicina familiar, medicina, obstetricia, planificación familiar, y módulos de consejería).</t>
  </si>
  <si>
    <t>El 10% de la población de 18 a 75 años asignada al EESS, según disponibilidad presupuestal.</t>
  </si>
  <si>
    <t>N° de mujeres de 30 a 64 años, tamizadas para cáncer de cuello uterino (30 a 49 con examen de IVAA y de 50 a 64 con examen de PAP)</t>
  </si>
  <si>
    <t>Nº de mujeres de 30 a 64 años con diagnóstico presuntivo de lesiones pre-malignas de cuello uterino que recibe tratamiento mediante Ablacion</t>
  </si>
  <si>
    <t>18 - 59 años</t>
  </si>
  <si>
    <t>Mayor de 15 años</t>
  </si>
  <si>
    <t>&lt; 5 años</t>
  </si>
  <si>
    <t>PAT</t>
  </si>
  <si>
    <t>Contacto</t>
  </si>
  <si>
    <t xml:space="preserve">Familias de sectores priorizados (mapa de sectorización) de los distritos en riesgo de tuberculosis </t>
  </si>
  <si>
    <t>VIH/SIDA</t>
  </si>
  <si>
    <t>Familias de sectores priorizados (mapa de sectorización) de los distritos en riesgo VIH y SIDA</t>
  </si>
  <si>
    <t xml:space="preserve">Familias de sectores priorizados (mapa de sectorización) de los distritos con población en riesgo con VIH y SIDA reciben sesiones educativas la 1ra sesión educativa en habilidades sociales como la comunicación asertiva, toma de decisiones y proyecto de vida y orientar a sus integrantes hacia el ejercicio de una sexualidad saludable y segura, el auto cuidado del cuerpo y medidas preventivas como: retraso en el inicio de las relaciones sexuales, fidelidad mutua, uso del preservativo, de 45 minutos de duración. La 2da sesión educativa para la Identificación de situaciones de riesgo, y refuerzo de la primera sesión, de 45 minutos de duración. </t>
  </si>
  <si>
    <t xml:space="preserve">% DE PATS DIAGNOSTICADOS QUE RECIBEN TTO </t>
  </si>
  <si>
    <t>Canasta Entregada</t>
  </si>
  <si>
    <t xml:space="preserve">Todo paciente con diagnóstico de tuberculosis pulmonar o extrapulmonar que reciba tratamiento medicamentoso ambulatorio en PCT </t>
  </si>
  <si>
    <t>HC - HIS, PADRON</t>
  </si>
  <si>
    <t>100% de PATS que reciben tratamiento por tuberculosis pulmonar o extrapulmnar</t>
  </si>
  <si>
    <t>% DE NIÑOS CON EXAMEN ODONTOESTOMATOLOGICO</t>
  </si>
  <si>
    <t>Niño</t>
  </si>
  <si>
    <t>% DE ADOLESCENTES CON EXAMEN ODONTOESTOMATOLOGICO</t>
  </si>
  <si>
    <t xml:space="preserve">Joven </t>
  </si>
  <si>
    <t>CONSULTA ESTOMATOLOGICA</t>
  </si>
  <si>
    <t>APLICACIÓN DE BARNIZ FLUORADO</t>
  </si>
  <si>
    <t>% DE NIÑOS CON APLICACIÓN DE BARNIZ FLUORADO</t>
  </si>
  <si>
    <t>&lt; 5 años 
6-11 años</t>
  </si>
  <si>
    <t xml:space="preserve"> Aplicación de flúor tópico en presentación de barniz, teniendo en cuenta el  riesgo de caries, se coloca en la superficie dentaria para favorecer su re mineralización previniendo la aparición de caries dental además de favorecer el tratamiento de la sensibilidad dentaria. Realizado por el cirujano dentista asistido por la asistenta dental y/o de personal de apoyo en el I, II y III nivel de atención</t>
  </si>
  <si>
    <t>APLICACIÓN DE FLUOR GEL</t>
  </si>
  <si>
    <t xml:space="preserve">Aplicación tópica en presentación gel fosfato acidulado o gel neutro, teniendo en cuente el riesgo de caries, se coloca en la superficie dentaria para favorecer su re mineralización previniendo la aparición de caries dental además de favorecer el tratamiento de la sensibilidad dentaria. Realizado por el cirujano dentista asistido por la asistenta dental y/o de personal de apoyo en el I, II y III de atención. </t>
  </si>
  <si>
    <t>APLICACIÓN DE SELLANTES</t>
  </si>
  <si>
    <t>% DE NIÑOS CON APLICACIÓN DE SELLANTES</t>
  </si>
  <si>
    <t xml:space="preserve"> Obliteración o cierre de fosas y fisuras profundas de las superficies dentarias de molares y premolares permanentes recién erupcionadas, mediante materiales adhesivos, que permanecen adheridas al esmalte; constituyendo un procedimiento que evita ta colonización bacteriana a fin de disminuir el acúmulo de restos alimenticios y la proliferación de microorganismos causantes de la caries dental. Realizado por el cirujano dentista asistido por la asistenta dental y/o de personal de apoyo en el I, II y III nivel de atención.</t>
  </si>
  <si>
    <t>INACTIVACIÓN CON IONOMERO DE VIDRIO</t>
  </si>
  <si>
    <t xml:space="preserve">% DE NIÑOS CON INACTIVACIÓN CON IONOMERO DE VIDRIO </t>
  </si>
  <si>
    <t xml:space="preserve"> Consiste en la restauración de la estructura dentaria de piezas deciduas afectadas por caries, con el fin de devolver la función masticatoria mediante la utilización de ionómero de vidrio fotopolimerizable o autopolimerizable. Realizado por el cirujano dentista asistido por la asistenta dental y/o de personal de apoyo en el I, II y III nivel de atención. </t>
  </si>
  <si>
    <t>% DE NIÑOS CON PROFILAXIS DENTAL</t>
  </si>
  <si>
    <t xml:space="preserve">Eliminación de ía placa bacteriana dura o calcificada supra e infra gingival adherida a las superficies dentarias (tártaro) y el alisado de las mismas, realizándose de forma  mecánica con instrumental manual o de vibración ultrasónica con la finalidad de devolver la salud de las estructuras estomatológicas afectadas. Realizado por el cirujano dentista asistido por la asistenta dental y/o de personal de apoyo en el I, II y III nivel de atención. </t>
  </si>
  <si>
    <t xml:space="preserve">TECNICA DE RESTAURACION ATRAUMATICA </t>
  </si>
  <si>
    <t>% DE NIÑOS CON RESTAURACION ATRAUMATICA</t>
  </si>
  <si>
    <t xml:space="preserve">Procedimiento restaurador mínimamente invasivo, que consiste en la resección del tejido dental cariado, utilizando únicamente instrumentos manuales, y en la restauración de la cavidad el uso de un material restaurador adhesivo, como el ionómero de vidrio de restauración autopolimerizable. Este procedimiento se realizará de manera extra mural de acuerdo a las consideraciones técnicas establecidas para su ejecución. Realizado por el cirujano dentista asistido por la asistenta dental y/o de personal de apoyo en las categoría de establecimientos de salud í-1, I-2, I-3 y I-4. </t>
  </si>
  <si>
    <t>CONFECCIÓN DE PROTESIS DENTALES</t>
  </si>
  <si>
    <t xml:space="preserve"> Es la rehabilitación de las estructuras perdidas de la cavidad bucal para devolver la estética y función de la capacidad masticatoria de la población, mediante la confección de prótesis parcial o total removible de estructura acrílica o metal. Realizado por el cirujano dentista o especialista en rehabilitación asistido por la asistente dental y/o de personal de apoyo en el en todos los niveles de atención. Frecuencia: 1 vez al año. Rendimiento: 7 sesiones de 30 min. Total: 210 minutos. Para el cumplimiento de la actividad se realiza una prótesis dental o ambas prótesis de acuerdo a la necesidad del paciente.</t>
  </si>
  <si>
    <t>Evaluación Visual en Niños menores de 3 años en Establecimientos De Salud</t>
  </si>
  <si>
    <t>% DE NIÑOS MENORES DE 3 AÑOS CON EVALUACION VISUAL</t>
  </si>
  <si>
    <t>&lt; 3 años</t>
  </si>
  <si>
    <t>Actividad realizada por personal de salud capacitado en el establecimiento de salud con la finalidad de detectar precozmente la presencia de transtornos visuales y ceguera en menores de 36 meses.</t>
  </si>
  <si>
    <t>% DE NIÑOS DE 3 A 11 años CON TAMIZAJE Y DETECCION DE ERRORES REFRACTIVOS.</t>
  </si>
  <si>
    <t>3 - 11 años</t>
  </si>
  <si>
    <t>% DE NIÑOS DE 3 A 11 años CON  EVALUACIÓN Y DESPISTAJE ERRORES REFRACTIVOS.</t>
  </si>
  <si>
    <t>% DE NIÑOS DE 3 A 11 años CON  REFERENCIA DE ERRORES REFRACTIVOS.</t>
  </si>
  <si>
    <t>85 %  de niños de 3 a 11 años programados en  el subproducto evaluación y despistaje de errores refractivos</t>
  </si>
  <si>
    <t xml:space="preserve">PADRON NOMINAL ACTUALIZADO DE NIÑOS DE 3 A 11 AÑOS CON TAMIZAJE Y DETECCION DE ERRORES REFRACTIVOS </t>
  </si>
  <si>
    <t>POBLACION PROGRAMADA DE NIÑOS  DE 3 A 11 AÑOS PARA TAMIZAJE Y DETECCION DE ERRORES REFRACTIVOS (70 % de niños de 3 a 11 años. POBLACION INEI)</t>
  </si>
  <si>
    <t>Adulto 
(50 - 59 años)</t>
  </si>
  <si>
    <t>% DE ADULTO MAYOR CON TAMIZAJE Y DETECCION DE CATARATA</t>
  </si>
  <si>
    <t>Adulto Mayor (&gt; 60 años)</t>
  </si>
  <si>
    <t>% DE ADULTO MAYOR CON REFERENCIA PARA DIAGNOSTICO Y TRATAMIENTO DE CEGUERA POR CATARATA</t>
  </si>
  <si>
    <t>PADRON NOMINAL ACTUALIZADO DE PERSONAS MAYORES DE 50 AÑOS CON TAMIZAJE Y DETECCION DE CATARATAS</t>
  </si>
  <si>
    <t>POBLACION PROGRAMADA DE MAYORES DE 50 AÑOS PARA TAMIZAJE Y DETECCION DE CATARATAS (25 % de la población mayor de 50 años de edad, afiliada al SIS)</t>
  </si>
  <si>
    <t>&gt; de 40 años</t>
  </si>
  <si>
    <t xml:space="preserve">Evaluación de actividades </t>
  </si>
  <si>
    <t>% DE NIÑOS EVALUADOS CON VALORACIÓN CLÍNICA DE FACTORES DE RIESGO (5 A 11 AÑOS)</t>
  </si>
  <si>
    <t>Niño de 5 a 11 años</t>
  </si>
  <si>
    <t>Adulto mayor</t>
  </si>
  <si>
    <t>Padron Nominal</t>
  </si>
  <si>
    <t>Envio de padron nominal mensual.</t>
  </si>
  <si>
    <t xml:space="preserve">Total de pacientes atenddos en el mes con factores de riesgo y diabetes e hipertension </t>
  </si>
  <si>
    <t>FAMILIA INFORMADA</t>
  </si>
  <si>
    <t>% DE FAMILIAS RECIBEN SESIONES DEMOSTRATIVAS EN ALIMENTACION SALUDABLE Y ACTIVIDAD FISICA PARA PARA CONTRIBUIR A LA DISMINUCION DE LA HIPERTENSION ARTERIAL Y DIABETES MELLITUS</t>
  </si>
  <si>
    <t>% DE FAMILIAS QUE RECIBEN SESIONES EDUCATIVAS PARA PARA CONTRIBUIR A LA DISMINUCION  DE LA EXPOSICION A METALES `PESADOS Y SUSTANCIAS QUIMICAS</t>
  </si>
  <si>
    <t>% DE PERSONAS CON TAMIZAJE DE VIOLENCIA</t>
  </si>
  <si>
    <t>Aplicación de un cuestionario de evaluación con la finalidad de hacer detección temprana y oportuna de los problemas psicosociales de violencia familiar. Realizado por personal profesional capacitado y con competencias en salud mental.</t>
  </si>
  <si>
    <t>30 % de población asignada al establecimiento priorizando a los afiliados SIS y de los quintiles I y II</t>
  </si>
  <si>
    <t>Aplicación de un cuestionario de evaluación con la finalidad de hacer detección temprana y oportuna de los casos de psicosis.  Realizado por personal profesional capacitado y con competencias en salud mental.</t>
  </si>
  <si>
    <t>% DE PERSONAS CON TAMIZAJE DE CONSUMO DE ALCOHOL Y DROGAS</t>
  </si>
  <si>
    <t>Aplicación de un cuestionario de evaluación con la finalidad de hacer detección temprana y oportuna de los problemas y los trastornos en alcohol y otras drogas. Realizado por personal profesional capacitado y con competencias en salud mental.</t>
  </si>
  <si>
    <t>% DE PERSONAS CON TAMIZAJE DE ANSIEDAD/DEPRESIÓN</t>
  </si>
  <si>
    <t>Aplicación de un cuestionario de evaluación con la finalidad de hacer detección temprana y oportuna de los problemas y los trastornos afectivos.  Realizado por personal profesional capacitado y con competencias en salud mental.</t>
  </si>
  <si>
    <t>N°  DE PERSONAS CON  PROBLEMAS PSICOSOCIALES QUE RECIBEN ATENCION EN SALUD MENTAL</t>
  </si>
  <si>
    <t xml:space="preserve"> Atención que se brinda a personas con tamizaje positivo en problemas psicosociales (violencia familiar y maltrato infantil, secuelas de violencia social y otros problemas interpersonales),  es desarrollada por un profesional, capacitado, a partir de los establecimientos de salud del nivel I-3 . Se considera  persona tratada cuando el paciente  INICIA cualquier atención.</t>
  </si>
  <si>
    <t xml:space="preserve">  20% adicional del número de casos de violencia familiar atendidos el año anterior.</t>
  </si>
  <si>
    <t>Atención que se brinda ambulatoriamente a pacientes con trastornos afectivos que presentan: episodio depresivo (CIE10: F32, F33, F34 y F38), conducta suicida (ClE 10: X60 al X84) y el trastornos de ansiedad (CIE10. F40 al F48). Esta actividad es desarrollada por un profesional de la salud con competencias a partir de los establecimientos de salud del nivel I-3 en adelante.  Se considera  persona tratada cuando el paciente  INICIA cualquier atención.</t>
  </si>
  <si>
    <t>Familias con puérperas y niños menores de 5 años con factores de riesgo en salud mental.</t>
  </si>
  <si>
    <t>% DE NIÑOS CON TAMIZAJE LABORATORIAL PARA DESCARTE DE FASCIOLASIS</t>
  </si>
  <si>
    <t>% DE ADOLESCENTES CON TAMIZAJE LABORATORIAL PARA DESCARTE DE FASCIOLASIS</t>
  </si>
  <si>
    <t>% DE JOVENES CON TAMIZAJE LABORATORIAL PARA DESCARTE DE FASCIOLASIS</t>
  </si>
  <si>
    <t>Joven Tamizado</t>
  </si>
  <si>
    <t>% DE ADULTOS CON TAMIZAJE LABORATORIAL PARA DESCARTE DE FASCIOLASIS</t>
  </si>
  <si>
    <t xml:space="preserve"> Adulto</t>
  </si>
  <si>
    <t>Adulto tamizado</t>
  </si>
  <si>
    <t>% DE JOVENES CON TAMIZAJE LABORATORIAL PARA DESCARTE DE EQUINOCOCOCIS</t>
  </si>
  <si>
    <t>% DE ADULTOS CON TAMIZAJE LABORATORIAL PARA DESCARTE DE EQUINOCOCOCIS</t>
  </si>
  <si>
    <t xml:space="preserve">% DE PACIENTES  MENORES DE 15 AÑOS CON DIAGNOSTICO DE CHAGAS QUE RECIBEN ATENCION MEDICA </t>
  </si>
  <si>
    <t>VIGILANCIA SEROLÓGICA EN GESTANTES DE ÁREA ENDÉMICA DE CHAGAS</t>
  </si>
  <si>
    <t>Consejeria a la gestante procedente de área endemica de la Enfermedad de Chagas, captadas en establecimientos de salud desde el nivel I-3,. Evaluación Epidemiologica (Formato). Toma de muestra a la Gestante `para su procesamiento en el Laboratorio de Rferencia Regional según capacidad resolutiva: ELISA como prueba de tamizaje y de resultar ELISA Reactivo o indeterminado analizar prubea por IFI.                                           Toma de muestra de sangre de RECIEN NACIDO de madre Chagásica y remisión inmediata para diagnóstico parasitologico por micro concentración; examen serologico basal por ELISA e IFI (titulado) al momento de nacer y seguimiento serologico a los 6 y 9 meses, realizado por el Laboratorio de Referencia Regional y el INS de corresponder.</t>
  </si>
  <si>
    <t>100% de gestantes de localidades consideradas endémicas a Tripanosomiasis. En localidades no endémicas las gestantes sospechosas por antecedentes de residencia en lugares endémicos o presencia de T. infestans en su vivienda. Tomar como referencia el N° de casos de los 5 últimos años.</t>
  </si>
  <si>
    <t>Familias de sectores priorizados (mapa de sectorización) de los distritos en riesgo en Enfermedades Metaxénicas</t>
  </si>
  <si>
    <t>% DE FAMILIAS DE SECTORES PRIORIZADOS EN RIESGO DEENFEREMDADES ZOONOTICAS RECIBEN SESIONES EDUCATIVAS</t>
  </si>
  <si>
    <t>Familias de sectores priorizados (mapa de sectorización) de los distritos en riesgo en Enfermedades Zoonóticas</t>
  </si>
  <si>
    <t>IINSPECCION DE SERVICIOS DE CUIDADO DIURNO QUE ALMACENAN, PREPARAN Y/O DISTRIBUYEN ALIMENTOS PARA PROGRAMAS SOCIALES</t>
  </si>
  <si>
    <t>% DE SERVICIOS DIURNO QUE ALMACENAN, PREPARAN Y/O DISTRIBUYEN ALIMENTOS</t>
  </si>
  <si>
    <t>Servicio Alimentario</t>
  </si>
  <si>
    <t>Reporte 
Técnico</t>
  </si>
  <si>
    <t>Aplicación del formulario FOR CENAN 214, a los servicios de cuidado diurno que almacenan, preparan y/o distribuyen alimentos</t>
  </si>
  <si>
    <t>HIS - FORMATO FOR CENAN 214</t>
  </si>
  <si>
    <t>Al 100 % de los Servicios de Cuidado Diurno que Almacenan, Preparan y/o Distribuyen Alimentos</t>
  </si>
  <si>
    <t>% DE ALMACENES DEL PROGRAMA VASO DE LECHE MUNICIPALES</t>
  </si>
  <si>
    <t>Almacén de Alimentos</t>
  </si>
  <si>
    <t>Aplicación Del Formulario FOR CENAN 213, A Los Almacenes De Alimentos Del Programa Vaso De Leche Municipales</t>
  </si>
  <si>
    <t>HIS - FORMATO FOR CENAN 213</t>
  </si>
  <si>
    <t>Al 100 % de los almacenes del programa vaso de leche municipales</t>
  </si>
  <si>
    <t>EVALUACION NUTRICIONAL TEORICA A SERVICIOS DE CUIDADO DIURNO QUE PREPARAN Y/O DISTRIBUYEN ALIMENTOS PARA PROGRAMAS SOCIALES</t>
  </si>
  <si>
    <t>%  DE SERVICIOS DE CUIDADO DIURNO QUE PREPARAN  Y/O DISTRIBUYEN ALIMENTOS CON EVALUACION NUTRICIONAL TEORICA</t>
  </si>
  <si>
    <t xml:space="preserve">Aplicación del formulario FOR CENAN 238, a los servicios de cuidado diurno que almacenan, preparan y/o distribuyen alimentos - cunamas
</t>
  </si>
  <si>
    <t>HIS - FORMATO FOR CENAN 238</t>
  </si>
  <si>
    <t>Al 100 % de los servicios de cuidado diurno que preparan y/o distribuyen alimentos</t>
  </si>
  <si>
    <t>Programa vaso de leche  evaluación nutricional teóricas de la ración del programa vaso de leche</t>
  </si>
  <si>
    <t>HOJA DEL CALCULO DE LA RACION PVL</t>
  </si>
  <si>
    <t>Al 100 % de los comités de gestión PVL municipales</t>
  </si>
  <si>
    <t>PRO</t>
  </si>
  <si>
    <t>GESTION ADMINISTRATIVA EN PROMOCION DE LA SALUD</t>
  </si>
  <si>
    <t>Personal de Salud</t>
  </si>
  <si>
    <t>Acta de reunion y plan</t>
  </si>
  <si>
    <t>Se programara una reunion por fecha calendario en coordinación con responsables programas y estratégias.</t>
  </si>
  <si>
    <t>2 visitas de seguimiento, monitoreo y supervisión al año a los establecimientos de Salud para evaluar el desarrollo y avance de las actividades de los Programas de Promoción de la Salud, aplicación de normas técnicas DDHH, genero e interculturalidad basado en la enseñanza aprendizaje con el propósito de transferir o fortalecer capacidades mutuas, orientado a mejorar el desempeño laboral.</t>
  </si>
  <si>
    <t>Taller de capacitación al equipo multidisciplinario en programas de promoción de la salud (01), Ejes Temáticos, Metodología de educación para adultos, DDHH, Genero e Interculturalidad, actividad física y alimentación saludable.</t>
  </si>
  <si>
    <t>Integrantes de CONEI y/o Comité de Salud</t>
  </si>
  <si>
    <t>4 Reuniones con el CONEI y/o Comité de Salud de la Institución Educativa Saludable del Nivel Inicial, Primaria y Secundaria: La 1ra sensibilización y abogacía (concertación), 2da Diagnostico y Planificación (elaboración de plan de la IIEE), 3ra Asistencia técnica y 4ta monitoreo y avaluación, Salud para socializar, informar y analizar según diagnóstico de la Institución Educativa</t>
  </si>
  <si>
    <t>Docentes de Instituciones Educativas Saludables</t>
  </si>
  <si>
    <t>1 Taller de capacitación dirigido a docentes de las Instituciones Educativas Saludables del Nivel Inicial, Primaria y Secundaria en el desarrollo de los ejes  temáticos priorizados: Higiene y ambiente, Actividad Física, Alimentación y Nutrición Saludable, salud sexual y reproductiva,  Habilidades para la Vida priorizados y Salud mental y buen trato y en los Módulos educativos de  lavado de manos, salud bucal, salud ocular, actividad física, convivencia saludable, salud respiratoria, plan cuido a mi familia, cartilla educativa de quioscos y refrigerios saludables, cartilla de promoción de entornos y estilos de vida saludable.</t>
  </si>
  <si>
    <t xml:space="preserve">80% de docentes de Instituciones Educativas Saludables </t>
  </si>
  <si>
    <t>Integrantes de la APAFA</t>
  </si>
  <si>
    <t>2 Sesiones educativas a los integrantes de la APAFA en temas: 1ra sesión Lavado de manos, Consumo de agua segura, salud bucal, salud ocular, 2da Sesión: Alimentación saludable, loncheras saludable, refrigerios saludables, actividad física, convivencia saludable.</t>
  </si>
  <si>
    <t>Expendedores y manipuladores de aliemntos de Instituciones Educativas</t>
  </si>
  <si>
    <t>Miembros de la Institucion Educativa</t>
  </si>
  <si>
    <t>Lideres y miembros de la comunidad saludable</t>
  </si>
  <si>
    <t>Agentes comunitarios de salud</t>
  </si>
  <si>
    <t>Actores sociales</t>
  </si>
  <si>
    <t xml:space="preserve">Poblacion </t>
  </si>
  <si>
    <t>ARTICULADO NUTRIONAL</t>
  </si>
  <si>
    <t>Integrantes del Comité Multisectorial</t>
  </si>
  <si>
    <t>4 Reuniones: la 1ra sensibilización y abogacía, 2da motivación y análisis de diagnóstico, 3ra planificación y 4ta monitoreo y avaluación con Comité Multisectorial (alcalde, gerentes y representantes de instituciones, lideres comunales y representantes de OSB) para socializar, informar y analizar la situación de la anemia y desnutrición crónica infantil en su jurisdicción, elaborar planes de intervención para la promoción del cuidado infantil lactancia materna exclusiva y la adecuada alimentación y protección del menor de 36 meses, evaluación de las intervenciones programadas.</t>
  </si>
  <si>
    <t>Integrantes del Consejo Municipal</t>
  </si>
  <si>
    <t>3 Reuniones: la 1ra sensibilización y abogacía, 2da reunión Técnica de diagnóstico y análisis, 3ra Reunión de asistencia técnica para cumplimiento de indicadores del SaludMaforo, con el Consejo Municipal (alcalde, regidores y/ gerentes) para socializar, informar y analizar la situación de la anemia y desnutrición crónica infantil en su jurisdicción, elaborar planes de intervención para la promoción del cuidado infantil lactancia materna exclusiva y la adecuada alimentación y protección del menor de 36 meses, evaluación de las intervenciones programadas,  implementación de políticas  publicas desde el gobierno local  y asignación presupuestal.</t>
  </si>
  <si>
    <t>% DE TALLERES DE CAPACITACION A AGENTES COMUNITARIOS PARA LA PROMOCION DE CUIDADO INFANTIL, LACTANCIA MATERNA EXCLUISVA Y LA ADECUADA ALIMNETACION Y PROTECCION DEL MENOR DE 36 MESES.</t>
  </si>
  <si>
    <t xml:space="preserve">Taller de capacitación de 6 horas con Agentes Comunitarios dividido en tres sesiones: 1ra Sesión Vigilancia comunitaria, 2: Sesión demostrativa de preparación de alimentos con énfasis en el consumo de alimentos de origen animal ricos en hierro, 3ra Sesión: Diagnóstico, tratamiento y prevención de la anemia materno infantil, a realizarse en los Centros de Promoción y Vigilancia Comunal, establecimiento de y otros espacios, según corresponda. </t>
  </si>
  <si>
    <t>% DE TALLERES DE CAPACITACION A PROMOTORES EDUCATIVOS PARA LA PROMOCION DE CUIDADO INFANTIL, LACTANCIA MATERNA EXCLUISVA Y LA ADECUADA ALIMENTACION Y PROTECCION DEL MENOR DE 36 MESES.</t>
  </si>
  <si>
    <t>Promotores Educativos de CUNAS y PRONOEI</t>
  </si>
  <si>
    <t xml:space="preserve">Taller de capacitación de 6 horas con Promotores Educativos dividido en tres sesiones: 1ra Sesión Importancia de los servicios básicos de salud 2: Aumentación Complementarían con énfasis en el consumo de alimentos de origen animal ricos en hierro, 3ra Sesión: Cuidados del niño (importancia de controles y vacunas), a realizarse en los CUNAS, PRONOEI, Centros de Promoción y Vigilancia Comunal, establecimiento de salud y otros espacios. </t>
  </si>
  <si>
    <t>MATERNO NEONATAL</t>
  </si>
  <si>
    <t>4 Reuniones: la 1ra sensibilización y abogacía, 2da motivación y análisis de diagnóstico, 3ra planificación y 4ta monitoreo y avaluación con Comité Multisectorial (alcalde, gerentes y representantes de instituciones, lideres comunales y representantes de OSB) para socializar, informar y analizar la salud sexual y reproductiva para la orientación de recursos en acciones que favorezcan  espacios educativos 1ra Implementación y funcionamiento de la casa materna(según corresponda), 2da Implementación y funcionamiento de  centros de desarrollo juvenil, 3° Programas educativos comunicacionales.</t>
  </si>
  <si>
    <t>3 Reuniones: la 1ra sensibilización y abogacía, 2da reunión Técnica de diagnóstico y análisis, 3ra Reunión de asistencia técnica para cumplimiento de indicadores del SaludMaforo, con el Consejo Municipal (alcalde, regidores y/ gerentes) para socializar, informar y analizar la situación de la salud sexual y reproductiva del ámbito de la jurisdicción, elaborar planes de intervención para la promoción de la salud sexual y el cuidado de la madre gestantes e implementación de políticas  publicas desde el gobierno local  y asignación presupuestal.</t>
  </si>
  <si>
    <t>DOCENTES CAPACITADOS REALIZAN EDUCACIÓN SEXUAL INTEGRAL DESDE LA INSTITUCIÓN EDUCATIVA</t>
  </si>
  <si>
    <t>% DE TALLERES DE CAPACITACION A DOCENTES DE INSTITUCIONES EDUCATIVAS DEL NIVEL PRIMARIO Y SECUNDARIO EN SALUD SEXUAL INTEGRAL</t>
  </si>
  <si>
    <t>Docentes de Instituciones Educativas nivel primario y secundario</t>
  </si>
  <si>
    <t xml:space="preserve">Taller de capacitación de 6 horas a docentes de Instituciones educativas de educación básica regular del 5° y 6° grado del Nivel de Educación Primaria y del 1° a 5° grado del Nivel Educación Secundaria en temas de: Modulo Educativo Salud Sexual integral y Modulo Educativo Habilidades para la Vida y Proyecto de Vida. </t>
  </si>
  <si>
    <t>50% de docentes de instituciones educativas de Educación Básica Regular, del 5° y 6° grado del Nivel de Educación Primaria más el 50% de docentes del 1° al 5° grado del Nivel de Educación Secundaria (tutores), de distritos con problemas embarazo en adolescentes.</t>
  </si>
  <si>
    <t>Docentes de Instituciones Educativas nivel inicial, primario y secundario</t>
  </si>
  <si>
    <t xml:space="preserve">1 Taller de capacitacion de 6 horas dirigido a docentes de Instituciones educativas de educacion basica regular del Nivel de Educacion Inicial, Nivel de Educacion Primaria y del Nivel Educacion Secundaria en: Modulo I: Promoción de la Salud Respiratoria y prevención de la tuberculosis en la Institución Educativa y Modulo II: Salud Sexual integral y Habilidades para la Vida y Proyecto de Vida. </t>
  </si>
  <si>
    <t>Lideres comunales, representantes de OSB y agentes comunitarios.</t>
  </si>
  <si>
    <t xml:space="preserve">1 Taller de capacitacion dirigido a comunidades representadas por comites de vigilancia comunitaria y / juntas vecinales (incluye agentes comunitarios) en Temas de: Vigilancia Comunitaria, Prácticas y entornos saludables que contribuyan a la prevención, control y disminucion de la tuberculosis y VIH/SIDA, Programación y aplicación de la vigilancia comunitaria, (educación de pares para la reducción de riesgos y asociados a la tuberculosis y el VIH/SIDA). </t>
  </si>
  <si>
    <t>4 Reuniones: la 1ra sensibilización y abogacía, 2da motivación y análisis de diagnóstico, 3ra planificación y 4ta monitoreo y evaluación con Comité Multisectorial (alcalde, gerentes y representantes de instituciones, lideres comunales y representantes de OSB) para socializar, informar y analizar la situación de las enfermedades Metaxénicas y zoonóticas priorizada en el territorio(municipio) elaboración de planes concertados, para el desarrollo de acciones (campañas de limpieza y educativas, implementación y aplicación de Ley jurídica de canes) de dirigidas a vigilar y mejorar o mitigar las condiciones del entorno que faciliten la incorporación de prácticas saludables vinculadas a los daños priorizados de las enfermedades Metaxénicas y zoonóticas.</t>
  </si>
  <si>
    <t>3 Reuniones: la 1ra sensibilización y abogacía, 2da reunión técnica de diagnóstico y análisis, 3ra Reunión de asistencia técnica para cumplimiento de indicadores del SaludMaforo, con el Consejo Municipal (alcalde, regidores y/ gerentes) para socializar, informar y analizar la situación  de las enfermedades Metaxénicas y zoonóticas de la  jurisdicción, elaborar planes de intervención para vigilar, mejora o mitigar las condiciones del entorno, que faciliten la incorporación de prácticas saludables vinculados a los daños priorizados, programación presupuestal en el marco de la articulación territorial, aplicación y cumplimiento de LEY N° 27596 Ley que regula el Régimen Jurídico de Canes y Ley Nº 30407 Ley de Protección y bienestra animal, implementación de políticas  publicas desde el gobierno local  y asignación presupuestal.</t>
  </si>
  <si>
    <t>SIVICOS y ACS</t>
  </si>
  <si>
    <t>12 reportes periódicos de la vigilancia comunitaria para informe y ser incorporados en la sala Situacional del establecimiento de salud, comunidad y Municipal.</t>
  </si>
  <si>
    <t>FUNCIONARIOS MUNICIPALES SENSIBILIZADOS PARA LA GENERACION DE ENTORNOS SALUDABLES FRENTE  LAS ENFERMEDADES NO TRSMISIBLES</t>
  </si>
  <si>
    <t>4 Reuniones: la 1ra sensibilización y abogacía, 2da motivación y análisis de diagnóstico, 3ra planificación y 4ta monitoreo y avaluación con Comité Multisectorial (alcalde, gerentes y representantes de instituciones, lideres comunales y representantes de OSB) para socializar, informar y analizar la situación de las enfermedades no trasmisibles priorizada en el territorio, elaboración y ejecución del plan concertado que promuevan prácticas y entornos saludables (actividad física, quioscos y comedores saludables, limpieza y ordenamiento de la vivienda, alimentación saludable, educación en salud de factores de riesgo de enfermedades no transmisibles) que contribuyan a la disminución de las enfermedades no transmisibles e incluyan a otros sectores que tienen competencias en el tema priorizado y con la participación de sus comunidades.</t>
  </si>
  <si>
    <t>3 Reuniones: la 1ra sensibilización y abogacía, 2da reunión técnica de diagnóstico y análisis, 3ra reunión de asistencia técnica para cumplimiento de indicadores del SaludMaforo, con el Consejo Municipal (alcalde, regidores y/ gerentes) para socializar, informar y analizar la situación de las enfermedades no trasmisibles para la elaboración de planes de intervención e implementación de políticas públicas desde el gobierno local y asignación presupuestal. Estas acciones pueden ser: agua y saneamiento, espacios públicos para promoción de la actividad física, quioscos y comedores saludables, limpieza y ordenamiento de la vivienda, educación en salud de factores de riesgo de enfermedades no transmisibles.</t>
  </si>
  <si>
    <t xml:space="preserve">1 Taller de capacitación dirigido a comunidades representadas por comités de vigilancia comunitaria y / juntas vecinales, OSB (incluye agentes comunitarios) en temas de: Vigilancia Comunitaria a favor de la prevención y control de las enfermedades no trasmisibles, Prácticas y entornos saludables que contribuyan al autocuidado personal, familiar y comunitario, higiene personal, salud bucal, 1lavado de manos, actividad física y alimentación saludable enfatizando consumo de frutas y verduras y bajo consumo en sal,  prácticas saludables y protectoras frente a la exposición a metales pesados. </t>
  </si>
  <si>
    <t xml:space="preserve">4 Reuniones: la 1ra sensibilización y abogacía, 2da motivación y análisis de diagnóstico, 3ra planificación y 4ta monitoreo y evaluación con Comité Multisectorial (alcalde, gerentes y representantes de instituciones, lideres comunales y representantes de OSB) para socializar, informar y analizar la situación de Cáncer y sus factores de riesgo, definir  la intervención de prácticas y entornos saludables para la prevención de los diferentes tipos de cáncer, elaboración de planes concertados y desarrollo de intervenciones dirigidas a promover prácticas y entornos saludables para la prevención del cáncer  (no consumo de tabaco y promoción de los ambientes libres de humo de tabaco, limitación del expendio para el consumo de alcohol o estrategias de protección frente a la exposición al sol o materiales cancerígenos durante horas laborales). </t>
  </si>
  <si>
    <t xml:space="preserve">3 Reuniones: la 1ra sensibilización y abogacía, 2da reunión técnica de diagnóstico y análisis, 3ra reunión de asistencia técnica para cumplimiento de indicadores del SaludMaforo, con el Consejo Municipal (alcalde, regidores y/ gerentes) para socializar, informar y analizar la situación  de los diferentes tipos de cáncer y sus factores de riesgo, según prioridad local, elaboración de planes de intervención e implementación de políticas  publicas desde el gobierno local  (no consumo de tabaco y promoción de los ambientes libres de humo de tabaco, limitación del expendio para el consumo de alcohol o estrategias de protección frente a la exposición al sol o materiales cancerígenos durante horas laborales) y asignación presupuestal. </t>
  </si>
  <si>
    <t>B.P.</t>
  </si>
  <si>
    <t>Personal de salud</t>
  </si>
  <si>
    <t xml:space="preserve">COMITÉ DE GESTIÓN DE LA CALIDAD CON PLAN DE TRABAJO  </t>
  </si>
  <si>
    <t>N° de establecimientos con Plan Anual de Gestión de la Calidad aprobado/N° de establecimientos  de la Micro Red.</t>
  </si>
  <si>
    <t xml:space="preserve">N° de establecimientos de la MR. </t>
  </si>
  <si>
    <t>Plan implementado 
aprobado</t>
  </si>
  <si>
    <t xml:space="preserve"> Resolucion Jefatural  que reconoce al Comité de Gestion de la Calidad cuenta con un Plan del Ssisterma der Gestion de la Calidad aprobado  documento  que determina los objetivos especificos por cada una lineas de trabajo.</t>
  </si>
  <si>
    <t>Resolución - Plan de trabajo - actas</t>
  </si>
  <si>
    <t>Un  Comité  por Micro Red con Resolución Directoral y/o Jefatural con Plan del Sistema de Gestion de la Calidad aprobado.</t>
  </si>
  <si>
    <t>AUTOEVALUACION PARA LA ACREDITACION (RESPONSABILIDAD REGIONAL)</t>
  </si>
  <si>
    <t>COMITÉ DE AUTO EVALUACIÓN INTERNA PARA LA ACREDITACIÓN</t>
  </si>
  <si>
    <t xml:space="preserve">N° de Microredes con comites y planes que cuentan con resoluciones donde se acreditan y aprueban sus actividades / N° de Microredes que tiene la Red X 100 </t>
  </si>
  <si>
    <t xml:space="preserve"> Informe </t>
  </si>
  <si>
    <t>Documento donde se da a conocer quienes integran  los comites de los dirferentes macroprocesos  observando que en dichos comites deben  estar conformados por el mayor N° de trabajadores de la Microred, se establece el cronogrma y la secuencia de la autoevaluación. Analñaiza y elabora el informe técnico final .</t>
  </si>
  <si>
    <t>Uno por Microred.</t>
  </si>
  <si>
    <t>SATISFACCION DEL USUARIO EXTERNO</t>
  </si>
  <si>
    <t>COMITÉ DE SATISFACCIÓN DEL USUARIO EXTERNO CON PLAN DE TRABAJO</t>
  </si>
  <si>
    <t xml:space="preserve">N° de establecimientos  con comites y planes que cuentan con resoluciones donde se acreditan y aprueban sus actividades / N° de establecimientos de la Microred. </t>
  </si>
  <si>
    <t>Documento donde se da a conocer quienes integran  los comites, que cuenta con un plan de trabajo anual.</t>
  </si>
  <si>
    <t>Conformación de un Comité por Microred.</t>
  </si>
  <si>
    <t>ENCUESTAS SATISFACCIÓN DEL USUARIO EXTERNO (SERVQUAL)</t>
  </si>
  <si>
    <t>N° de IPRESS del I-3 al I-4 que realizan estudio de Satisfaccion del susuario externo / N° de IPRESS del I-3 al  I-4 que tiene la Microred X 100</t>
  </si>
  <si>
    <t>Aplicación de la encuesta  del Satisfacion del usuario  con resultados de acuerdo al SERVQUAL Satisfaccion de usuario Externo de los establecimientos de salud mediante la aplicación de encuestas.</t>
  </si>
  <si>
    <t>Informe - base de datos</t>
  </si>
  <si>
    <t>Programar 1  informe con los resultados de satisfaccion del usuario  del 100%  de IPRESS de los niveles I - 3 y III - 1.</t>
  </si>
  <si>
    <t>SEGURIDAD DEL PACIENTE</t>
  </si>
  <si>
    <t xml:space="preserve">EVALUACIÓN DE NOTIFICACIÓN DE EVENTOS ADVERSOS </t>
  </si>
  <si>
    <t>N° de IPRESS de la Micro Red que notifican permanentemente Eventos Adversos / N° de IPRESS que tiene la Microred  X 100</t>
  </si>
  <si>
    <t xml:space="preserve">Informe </t>
  </si>
  <si>
    <t>Actividad  que determina  uno de los grados de  seguridad del paciente,  Ya implementadas en los servicios   verificar el reporte de todos los eventos adversos en la Institucion y realizar un consolidado .</t>
  </si>
  <si>
    <t>Programar  4 informe de  por IPRESS.</t>
  </si>
  <si>
    <t>QUEJAS Y RECLAMOS (RESPONSABILIDAD REGIONAL)</t>
  </si>
  <si>
    <t>REGISTRO DE QUEJAS Y RECLAMOS DE LOS USUARIOS DE LAS IPRESS</t>
  </si>
  <si>
    <t>N° de IPRESS que cuentan con un sistema de quejas y reclamos funcionando en base RS 160 / N° de IPRESS de la MicroRed X 100</t>
  </si>
  <si>
    <t>Compromso de mejora orientado a la respuesta a quejas, el cual se constituye en una oportunidad para identificar y corregir deficiencias de la atención, pero tambié es un deber para con la persona que expresa su queja.</t>
  </si>
  <si>
    <t>Informe - base de 
datos</t>
  </si>
  <si>
    <t>Programar  2  informes de  resultados de Quejas y reclamos por MR</t>
  </si>
  <si>
    <t>PROYECTOS - ACCIONES DE MEJORA CONTINUA</t>
  </si>
  <si>
    <t>PROYECTOS DE MEJORA CONTINUA DE LA CALIDAD</t>
  </si>
  <si>
    <t>N° de IPRESS I-3 a I-4 con proyectos de mejora institucionalizados / N° de IPRESS I-3 a I-4 de la Micro Red X 100</t>
  </si>
  <si>
    <t xml:space="preserve">N° de establecimientos I-3 y I-4 de la MR. </t>
  </si>
  <si>
    <t xml:space="preserve">Proyecto </t>
  </si>
  <si>
    <t xml:space="preserve">Documento tecnico donde especifica como intervenir en  en los diferentes procesos encntrados en deficiencia. </t>
  </si>
  <si>
    <t>Programar  1 proyecto de mejora continua por EESS I - 3 y I - 4.</t>
  </si>
  <si>
    <t>ACCIONES DE MEJORA CONTINUA DE LA CALIDAD</t>
  </si>
  <si>
    <t>N° de IPRESS que implementan acciones de mejora / N° de IPRESS de la Micro Red X 100</t>
  </si>
  <si>
    <t xml:space="preserve">Documento tecnico donde especifica como intervenir en  en los diferentes procesos encontrados en deficiencia. </t>
  </si>
  <si>
    <t>Programar acciones de mejora continua por EESS I - 3 y I - 4.</t>
  </si>
  <si>
    <t>TIEMPOS DE ESPERA (RESPONSABILIDAD REGIONAL)</t>
  </si>
  <si>
    <t>ESTUDIO DE TIEMPOS Y MOVIMIENTOS - TIEMPOS DE ESPERA EN LA CONSULTA EXTERNA/INTERNAMIENTO/EMERGENCIA EN IPRESS I-3 A I-4Externa/Internamiento/Emergencia en IPRESS I-3 a I-4</t>
  </si>
  <si>
    <t>N° de IPRESS I-3 a I-4 que informan estudio .                                                                                                  /N° de de IPRESS I-3 a I-4  a  nivel  de la Micro Red</t>
  </si>
  <si>
    <t xml:space="preserve">Metodología para establecer los estándares de tiempo en las rutas seleccionadas de los procesos de atención en consulta externa y/o emergencia. </t>
  </si>
  <si>
    <t>Programar  2  informes de  resultados</t>
  </si>
  <si>
    <t>AUDITORIA DE LA CALIDAD DE ATENCION</t>
  </si>
  <si>
    <t xml:space="preserve">ELABORACIÓN APLICACIÓN Y EVALUACIÓN DEL PLAN DE AUDITORIA </t>
  </si>
  <si>
    <t>Micro Red</t>
  </si>
  <si>
    <t>Documento donde se plasma  las actividades  a fin de cumplir con metas propuestas.</t>
  </si>
  <si>
    <t>Elaborar un plan de trabajo como Microred.</t>
  </si>
  <si>
    <t>AUDITORIAS DE CASO REALIZADAS Y RESUELTAS</t>
  </si>
  <si>
    <t>N° de Auditorias realizadas (prioridad infantil y perinatal) sin descarta otros que lo ameriten / N° de casos según norma X 100</t>
  </si>
  <si>
    <t>Es aquella que por su implicancia en las políticas de la organización, su carácter legal, en mérito a los reclamos, quejas y/o denuncias presentadas, su complejidad requieren un manejo especial que obliga a la participación de diferentes especialidades asistenciales, incluyendo muchas veces funciones operativo - administrativas del establecimiento de salud. La participación de los integrantes en este tipo de auditoría se fundamenta en el análisis de la Historia Clínica y sus anexos, y en el consenso técnico-científico basado en el conocimiento académico y legal que regula el trabajo profesional. El resultado final de la Auditoria de Caso se emite en un Informe denominado “Informe de Auditoria de Caso”</t>
  </si>
  <si>
    <t>Se programara a demanda cumpliendo estrictamente los requisitos descritos en la norma. Por acuerdo regional se dispone la obligatoriedad de su aplicación en los casos de Muerte Materna y Perinatal, siendo este informe un insumo fundamental para el trabajo en los Comites de mortalidad en los niveles correspondientes. Se tomara en cuenta lo ejecutado en año anterior</t>
  </si>
  <si>
    <t>AUDITORIA DE LA CALIDAD DE REGISTRO DE HISTORIAS CLÍNICAS EN NIÑOS</t>
  </si>
  <si>
    <t>N° de Auditorias programadas (en Niños) / N° de casos (Niños) atendidos el año anterior X 100</t>
  </si>
  <si>
    <t>Verificación muestral de la calidad de los registros médicos y de los formatos asistenciales de la Historia Clínica según se indica en la NT vigente y en relación a las etapas de vida.</t>
  </si>
  <si>
    <t xml:space="preserve"> 1 informe x Auditoria de Registro por EESS, el N° de historias se determinara por muestreo en función a la cantidad de atenciones del año anterior.</t>
  </si>
  <si>
    <t>AUDITORIA DE LA CALIDAD DE REGISTRO DE HISTORIAS CLÍNICAS EN GESTANTES</t>
  </si>
  <si>
    <t>N° de Auditorias programadas (en Gestantes) / N° de casos (Gestantes) atendidos el año anterior X 100</t>
  </si>
  <si>
    <t>AUDITORIA DE LA CALIDAD DE REGISTRO DE HISTORIAS CLÍNICAS EN ADULTOS</t>
  </si>
  <si>
    <t>N° de Auditorias programadas (en Adultos) / N° de casos (Adultos) atendidos el año anterior X 100</t>
  </si>
  <si>
    <t xml:space="preserve"> 2 informe x Auditoria de Registro por EESS, el N° de historias se determinara por muestreo en función a la cantidad de atenciones del año anterior.</t>
  </si>
  <si>
    <t>AUDITORIA DE LA CALIDAD DE REGISTRO DE HISTORIAS CLÍNICAS EN ADULTOS MAYORES</t>
  </si>
  <si>
    <t>N° de Auditorias programadas (en Adultos Mayores) / N° de casos (Adultos Mayores) atendidos el año anterior X 100</t>
  </si>
  <si>
    <t>1 Informe trimestral por microred con el analisis de las auditorias realizadas en el periodo.</t>
  </si>
  <si>
    <t>INFORME AUDITORIA DE LA CALIDAD DE ATENCIÓN EN SALUD</t>
  </si>
  <si>
    <t>N° de Informes programados por cada Microred / N° de microredes de la red X 100</t>
  </si>
  <si>
    <t>Es el mecanismo sistemático y continuo de evaluación del cumplimiento de estándares de calidad en salud. Implica la realización de actividades de evaluación y seguimiento de procesos definidos como prioritarios; la comparación entre la calidad observada y la calidad esperada, la cual debe estar previamente definida mediante guías y normas técnicas, científicas y administrativas; y la adopción de medidas tendientes a corregir las desviaciones detectadas con respecto a los parámetros previamente establecidos. El resultado final de la evaluación realizada se comunica en el denominado “Reporte de Auditoria de la Calidad de Atención en Salud”.</t>
  </si>
  <si>
    <t>Programar 1 informe trimestral por microred.</t>
  </si>
  <si>
    <t>PREVENCION EN DEFICIENCIA DE MICRONUTRIENTES</t>
  </si>
  <si>
    <t>CONTROL CUANTITATIVO DE SAL YODADA</t>
  </si>
  <si>
    <t>% DE YODO ADECUADO, SEGÚN MARCAS DE SAL, POR PROVINCIAS</t>
  </si>
  <si>
    <t>Acción</t>
  </si>
  <si>
    <t>Consiste en recolectar aleatoriamente de muestras de sal de mercado por cada provincia , para realizar el análisis cuantitativo  del contenido de yodo en sal, para el consumo humano</t>
  </si>
  <si>
    <t xml:space="preserve">A nivel de mercados 10 Muestras (bolsas de sal) por Provincia bimensual. </t>
  </si>
  <si>
    <t>CONTROL CUALITATIVO DE SAL YODADA</t>
  </si>
  <si>
    <t>% DE DISTRITOS SIN RIESGO SEGÚN CONTROL CUALITATIVO DE YODO EN SAL &gt; 90 %</t>
  </si>
  <si>
    <t>Consiste en la realizacion de pruebas de yoditest en hogares y centros de expendio, para evidenciar cualitativamente el contenido de yodo en sal para el consumo humano.</t>
  </si>
  <si>
    <t>HIS - Reporte  e Informe.</t>
  </si>
  <si>
    <t xml:space="preserve">A nivel de hogares y tiendas de expendio, 10 Muestras  por establecimiento, por mes. </t>
  </si>
  <si>
    <t>CONTROL Y VIGILANCIA DE ALIMENTOS</t>
  </si>
  <si>
    <t>S.AMB</t>
  </si>
  <si>
    <t>Poblacion consumidora de alimentos</t>
  </si>
  <si>
    <t xml:space="preserve">CAPACITACIÓN EN PROTECCIÓN E HIGIENE DE ALIMENTOS </t>
  </si>
  <si>
    <t xml:space="preserve">Nº de manipuladores de alimentos capacitados   x  100 /Total de manipuladores de alimentos </t>
  </si>
  <si>
    <t>Población</t>
  </si>
  <si>
    <t>Persona/Capatacitada</t>
  </si>
  <si>
    <t>Es un proceso formativo dirigido a manipuladores de alimentos, en temas de BPM, PHS, con el  fin de mejorarlas adecuadas prácticas de manipulación y elaboración de alimentos, y debe ser no menor de 2 horas .</t>
  </si>
  <si>
    <t>Ficha, His</t>
  </si>
  <si>
    <t>Programar  4 capacitaciones al año por Micro Red</t>
  </si>
  <si>
    <t xml:space="preserve">Nº de Servicios de alimentacion evaluados en EESS   x  100/Total de Servicios de alimenmtacion en EESS </t>
  </si>
  <si>
    <t>Pacientes, visitantes y personal que labora en los establecimientos de salud,</t>
  </si>
  <si>
    <t>Inspeccion</t>
  </si>
  <si>
    <t>Establecer los Principios Generales de Higiene que deben cumplir los servicios de alimentación que preparan y proveen alimentos para los establecimientos de salud, estén o no operando dentro de ellos.</t>
  </si>
  <si>
    <t>Programar el 5% mas del año anterior</t>
  </si>
  <si>
    <t xml:space="preserve">Nº de Catering evaluados que elaboran alimentos para medios de transporte   x  100 / Total de Catering que elaboran alimentos </t>
  </si>
  <si>
    <t xml:space="preserve">Usuarios de los medios de transporte de la ciudad </t>
  </si>
  <si>
    <t>Los requisitos higienico sanitarios que deben cumplir los servicios de alimentación destinados a pasajeros de medios de transporte, para asegurar la calidad sanitaria e inocuidad de los alimentos y bebidas, a fin de proteger la salud de los pasajeros.</t>
  </si>
  <si>
    <t>Nº de empresas industriales inspeccionadas   x 100/Total de industrias formales</t>
  </si>
  <si>
    <t>Es el exámen de los productos alimenticios o del sistema de control de los alimentos, las materias primas, su elaboración y distribución incluidos los ensayos durante la elaboración y el producto terminado con el fin de comprobar si se ajusta a los requisitos establecidos en las normas sanitarias.</t>
  </si>
  <si>
    <t>Area urbana 60% de establecimientos, Area rural al 100% de establecimientos</t>
  </si>
  <si>
    <t>VIGILANCIA DE LA CALIDAD DE AGUA PARA CONSUMO HUMANO</t>
  </si>
  <si>
    <t xml:space="preserve">INSPECCIÓN SANITARIA DE SISTEMAS DE ABASTECIMIENTO DE AGUA </t>
  </si>
  <si>
    <t>Poblacion del % de los Sistemas Inspeccionados x 100/Poblacion de sistema programado</t>
  </si>
  <si>
    <t>Poblacion abastecida por Sistema Programado</t>
  </si>
  <si>
    <t xml:space="preserve">Conjunto de actividades orientadas a evaluar las condiciones físicas de los componentes del sistema de abastecimiento de agua, estado de higiene, operación y mantenimiento para identificar los factores de riesgo que conllevan a la contaminación del agua para consumo humano de los centros poblados urbanos y rurales, que cuentan con servicio de abastecimiento de agua para consumo humano.
Implica:
• Inspección de la fuente de agua.
• Toma de muestras de agua para su caracterización microbiológica, físico química, de metales pesados.
• Inspección de las condiciones físicas y estado de higiene de los componentes del sistema.
• Llenado de formatos referidos a la evaluación de la gestión del servicio de agua, del estado sanitario del sistema de agua para consumo humano.
• Llenado del acta de inspección firmada por la autoridad local, representante del centro poblado.
• Registro de muestras de agua.
• Llenado de formato de cadena de custodia para muestras de agua, elaboración de Informe de inspección del sistema.
</t>
  </si>
  <si>
    <t>Centros poblados de las provincias y distritos del ámbito urbano, con sistemas de abastecimiento, priorizando los de alta incidencia de enfermedades de origen hídrico, mayores casos de desnutrición, extrema pobreza, mayor población, también los centros poblados rurales que no cuentan con sistemas de abastecimiento de agua.</t>
  </si>
  <si>
    <t xml:space="preserve">MONITOREO DE PARÁMETROS DE CAMPO EN ZONA URBANA </t>
  </si>
  <si>
    <t xml:space="preserve">  Población que consume agua segura en la Región Arequipa.
  Poblacion con agua segurax 100/ 
Poblacion Total</t>
  </si>
  <si>
    <t>Poblacion de la Region Arequipa</t>
  </si>
  <si>
    <t xml:space="preserve">Conjunto de actividades orientadas a la evaluación mensual del sistema de abastecimiento de agua para consumo humano de zona urbana.
Incluye la determinación de cloro residual libre, turbiedad, conductividad, pH y temperatura a fin de verificar su inocuidad y aceptabilidad del agua que se suministra a la población, así mismo se realiza el seguimiento de las medidas correctivas y preventivas indicadas en la inspección sanitaria, además de la toma de muestras de agua para análisis bacteriológico (siempre y cuando el valor de cloro este por debajo del LMP (&lt; 0.5mg/L) y turbiedad por encima del LMP (&gt;5UNT)), físico químico y de metales pesados (de requerirse). 
</t>
  </si>
  <si>
    <t>Centros poblados de las capitales de provincia y distrito de la zona urbana, priorizando los sistemas de abastecimiento de agua de los centros poblados con alta incidencia de enfermedades de origen hídrico, mayores casos de desnutrición, extrema pobreza, mayor población.</t>
  </si>
  <si>
    <t>MONITOREO DE PARÁMETROS DE CAMPO EN ZONA RURAL</t>
  </si>
  <si>
    <t xml:space="preserve">  Población que consume agua segura en la Región Arequipa.
    Poblacion con agua segura x 100 
Poblacion Total</t>
  </si>
  <si>
    <t xml:space="preserve">Conjunto de actividades orientadas a la evaluación mensual del sistema de abastecimiento de agua para consumo humano de zona rural.
Incluye la determinación de cloro residual libre, turbiedad, conductividad, pH y temperatura a fin de verificar su inocuidad y aceptabilidad del agua que se suministra a la población, así mismo se realiza el seguimiento de las medidas correctivas y preventivas indicadas en la inspección sanitaria, además de la toma de muestras de agua para análisis bacteriológico (siempre y cuando el valor de cloro este por debajo del LMP (&lt; 0.5mg/L) y turbiedad por encima del LMP (&gt;5UNT)), físico químico y de metales pesados (de requerirse). 
</t>
  </si>
  <si>
    <t xml:space="preserve">Centros poblados rurales que no cuentan con sistemas de abastecimiento de agua, con alta incidencia de enfermedades de origen hídrico, mayores casos de desnutrición, de extrema pobreza, de mayor población.  </t>
  </si>
  <si>
    <t xml:space="preserve"> % de Centros Educativos que consume agua segura en la Región Arequipa.
    Colegios con agua segura x 100 
Totalidad de Colegios</t>
  </si>
  <si>
    <t>Poblacion escolar Region Arequipa</t>
  </si>
  <si>
    <t>DESINFECCION Y/O TRATAMIENTO DEL AGUA PARA CONSUMO HUMANO</t>
  </si>
  <si>
    <t>Poblacion abastecida por Sistema no convencional Mi Agua</t>
  </si>
  <si>
    <t>DESINFECCIÓN DE LOS SISTEMAS DE ABASTECIMIENTO DE AGUA EN CENTROS POBLADOS DE EXTREMA POBREZA Y RURALES</t>
  </si>
  <si>
    <t xml:space="preserve"> % de población con sistema desinfectado
  Poblacion programada con sistema desinfectado 
               x 100 /
Poblacion rural  de extrema pobreza </t>
  </si>
  <si>
    <t xml:space="preserve">Poblacion con desinfeccion de sistema de abastecimiento de agua  </t>
  </si>
  <si>
    <t>Centro Poblado con sistema desinfectado</t>
  </si>
  <si>
    <t xml:space="preserve">Conjunto de actividades que consisten en la evaluación del punto, insumo y equipo de dosificación del desinfectante en el sistema de agua, capacitación en las características, del uso y mantenimiento de tecnologías adecuadas para la desinfección y cloración en el sistema de agua e insumos, elaboración del acta de desinfección y cloración, entrega de una guía para la desinfección y cloración del agua, elaboración del informe de implementación de la tecnología en el sistema. 
Incluye asesoría técnica y acompañamiento al proveedor en la implementación de alternativas de desinfección del sistema y cloración del agua para consumo humano,  información sobre los factores normativos, sociales, técnicos y económicos que influyen para que la selección del sistema de desinfección sea la más adecuada, así mismo sobre los tipos de desinfectantes,  equipo de desinfección, métodos de desinfección y producción de cloro en solución. 
</t>
  </si>
  <si>
    <t>His, acta,
ficha, Informes</t>
  </si>
  <si>
    <t>Centros poblados rurales que no cuentan con sistemas de abastecimiento de agua y se aprovisionan de agua en forma directa de las fuentes de agua (ríos, manantiales, pozos, riachuelos, lagunas) con alta incidencia de enfermedades de origen hídrico, mayores casos de desnutrición, de extrema pobreza, de mayor población.</t>
  </si>
  <si>
    <t>Vigilancia sanitaria de piscinas</t>
  </si>
  <si>
    <t>% de Piscinas saludables
Piscinas Vigiladas Saludables  x 100 /
Totalidad de piscinas en la Region Arequipa</t>
  </si>
  <si>
    <t>Poblacion que hace uso de piscinas</t>
  </si>
  <si>
    <t>VIGILANCIA SANITARIA DE CARROS CISTERNAS</t>
  </si>
  <si>
    <t>Poblacion abastecida por carro cisterna</t>
  </si>
  <si>
    <t>Cisterna  y Surtidor vigilado</t>
  </si>
  <si>
    <t xml:space="preserve">Actividad que consiste en la vigilancia de la calidad del agua en camiónes cisternas  cuyo rango de cloro residual debe ser mayor de 0.5  a 0.9 mg/lit.  en surtidores y en carros cisternas 0.5 a 0.8 mg/lit. de cloro, para el transporte y garantizar el consumo de la población de zonas urbana y periurbana. </t>
  </si>
  <si>
    <t>His Ficha de Einspeccion</t>
  </si>
  <si>
    <t>100%de camiones cisternas y surtidores por cada localidad</t>
  </si>
  <si>
    <t>EXCRETAS</t>
  </si>
  <si>
    <t>Población rural</t>
  </si>
  <si>
    <t>RESIDUOS SOLIDOS</t>
  </si>
  <si>
    <t>% de Riesgo Sanitario de cada etapa del adecuado manejo de residuos peligrosos</t>
  </si>
  <si>
    <t>Establecimiento vigilado</t>
  </si>
  <si>
    <t>Actividad de evaluación y vigilancia del manejo adecuado de los residuos peligrosos(generacion, recoleccion,Almacenamiento, Disposicion final) generados por la atencion de salud y que se realiza en cada uno de los Establecimientos de Salud.</t>
  </si>
  <si>
    <t>Realizar al 100% de los Establecimientos de Salud</t>
  </si>
  <si>
    <t>VIGILANCIA Y CONTROL VECTORIAL</t>
  </si>
  <si>
    <t>Viviendas de áreas endémicas y localidades en riesgo</t>
  </si>
  <si>
    <t>Población de las áreas endémicas y localidades en riesgo</t>
  </si>
  <si>
    <t>80 %  de la población de los distritos priorizados por riesgo de Trasnmisión de la Enfermedad de Chagas</t>
  </si>
  <si>
    <t>ZOONOSIS</t>
  </si>
  <si>
    <t>Can/gato mordedor</t>
  </si>
  <si>
    <t>Persona mordedura por can/gato</t>
  </si>
  <si>
    <t>Canes</t>
  </si>
  <si>
    <t>Persona mordida por araña casera</t>
  </si>
  <si>
    <t>PREVENCION Y CONTROL DE RIESGOS</t>
  </si>
  <si>
    <t>INSPECCIÓN Y SUPERVISIÓN DE RESIDUOS DE ESTABLECIMIENTOS DE SALUD</t>
  </si>
  <si>
    <t>% de EESS con plan de manejo aprobado</t>
  </si>
  <si>
    <t>EESS</t>
  </si>
  <si>
    <t>Actividad que se realiza para verificar condiciones higienico salitarias del manejo de residuos en los establecimientos de salud.</t>
  </si>
  <si>
    <t>programar la atencion del 20% de universo</t>
  </si>
  <si>
    <t>comerializadores</t>
  </si>
  <si>
    <t>ESTRATEGIA SANITARIA NACIONAL DE SALUD FAMILIAR ACTIVIDADES MAIS</t>
  </si>
  <si>
    <t>S.F.</t>
  </si>
  <si>
    <t>Familia  1ra</t>
  </si>
  <si>
    <t>Captación de la familia para la Atención Integral, mediante la busqueda activa a travez de la visita domiciliaria.</t>
  </si>
  <si>
    <t>Familia  4ta</t>
  </si>
  <si>
    <t>Familias con ficha familiar completa, Familia con plan de atención a la familia en ejecuci´on.</t>
  </si>
  <si>
    <t>Comunidad</t>
  </si>
  <si>
    <t>GESTION DE RIESGO</t>
  </si>
  <si>
    <t>REDUCCION DE LA VULNERABILIDAD Y ATENCION DE EMERGENCIAS Y DESASTRES</t>
  </si>
  <si>
    <t>RV y AED</t>
  </si>
  <si>
    <t>Gest. Sanit</t>
  </si>
  <si>
    <t>Plan de Salud Local</t>
  </si>
  <si>
    <t>CLAS</t>
  </si>
  <si>
    <t>PSL 
elaborado</t>
  </si>
  <si>
    <t>% de monitoreos</t>
  </si>
  <si>
    <t xml:space="preserve">Reportes </t>
  </si>
  <si>
    <t>% de evaluaciones realizadas</t>
  </si>
  <si>
    <t>Cierre de Gestion Elaborado</t>
  </si>
  <si>
    <t>Es el monitoreo mensual y evaluación trimestral de los Acuerdos y Compromisos del Convenio de Gestion, de acuerdo al anexo 4 . Debe trabajarse por establecimiento.</t>
  </si>
  <si>
    <t>Es el monitoreo mensual y evaluación trimestral de los indicadores y compromisos del Fondo de Estimulo al Desempeño (FED) , de acuerdo al anexo 3 . Debe trabajarse por establecimiento.</t>
  </si>
  <si>
    <t>MONITOREO Y EVALUACIÓN DE FACTORES CONVENIO SIS</t>
  </si>
  <si>
    <t>Es el monitoreo mensual y evaluacion trimestral de los factores de evaluacion del  Convenio SIS , de acuerdo al anexo 5 . Debe trabajarse por establecimiento.</t>
  </si>
  <si>
    <t>% de evaluaciones trimestrales</t>
  </si>
  <si>
    <t>% de establecimientos supervisados</t>
  </si>
  <si>
    <t>Guia de supervisión</t>
  </si>
  <si>
    <t>Capacitación</t>
  </si>
  <si>
    <t>GESTION  ADMINISTRATIVA</t>
  </si>
  <si>
    <t>Gest. Adm.</t>
  </si>
  <si>
    <t>% de reuniones</t>
  </si>
  <si>
    <t>Consejo Directivo</t>
  </si>
  <si>
    <t xml:space="preserve">Actas C.D. </t>
  </si>
  <si>
    <t>Asamblea</t>
  </si>
  <si>
    <t>Actas A.G.</t>
  </si>
  <si>
    <t>P lan Aprobado</t>
  </si>
  <si>
    <t>Plan de trabajo elaborado y evaluado</t>
  </si>
  <si>
    <t>% de informes</t>
  </si>
  <si>
    <t>Nro. De servicios del establecimiento</t>
  </si>
  <si>
    <t>SISMED</t>
  </si>
  <si>
    <t>Actas e informes</t>
  </si>
  <si>
    <r>
      <t xml:space="preserve">% DE </t>
    </r>
    <r>
      <rPr>
        <sz val="10"/>
        <color theme="4" tint="-0.249977111117893"/>
        <rFont val="Arial Narrow"/>
        <family val="2"/>
      </rPr>
      <t>ADOLESCENTES</t>
    </r>
    <r>
      <rPr>
        <sz val="10"/>
        <color theme="1"/>
        <rFont val="Arial Narrow"/>
        <family val="2"/>
      </rPr>
      <t xml:space="preserve"> QUE RECIBEN TRATAMIENTO ANTIPARASITARIO PROFILACTICO</t>
    </r>
  </si>
  <si>
    <r>
      <t xml:space="preserve">N° de mujeres de 30 a 64 años, </t>
    </r>
    <r>
      <rPr>
        <sz val="10"/>
        <color theme="1"/>
        <rFont val="Arial Narrow"/>
        <family val="2"/>
      </rPr>
      <t>TAMIZAJE CON INSPECCION VISUAL CON ACIDO ACETICO PARA DETECCION DE CANCER DE CUELLO UTERINO</t>
    </r>
  </si>
  <si>
    <r>
      <t xml:space="preserve">% DE POBLACION MAYOR DE 40 AÑOS CON TAMIZAJE DE LA PERSONA CON </t>
    </r>
    <r>
      <rPr>
        <b/>
        <sz val="10"/>
        <color theme="1"/>
        <rFont val="Arial Narrow"/>
        <family val="2"/>
      </rPr>
      <t>RIESGO DE GLAUCOMA</t>
    </r>
  </si>
  <si>
    <r>
      <t xml:space="preserve">% DE POBLACION MAYOR DE 40 AÑOS CON </t>
    </r>
    <r>
      <rPr>
        <b/>
        <sz val="10"/>
        <color theme="1"/>
        <rFont val="Arial Narrow"/>
        <family val="2"/>
      </rPr>
      <t xml:space="preserve">CONSEJERIA </t>
    </r>
    <r>
      <rPr>
        <sz val="10"/>
        <color theme="1"/>
        <rFont val="Arial Narrow"/>
        <family val="2"/>
      </rPr>
      <t xml:space="preserve">EN SALUD OCULAR- </t>
    </r>
    <r>
      <rPr>
        <b/>
        <sz val="10"/>
        <color theme="1"/>
        <rFont val="Arial Narrow"/>
        <family val="2"/>
      </rPr>
      <t>GLAUCOMA</t>
    </r>
  </si>
  <si>
    <r>
      <t xml:space="preserve">% DE POBLACION MAYOR DE 40 AÑOS CON </t>
    </r>
    <r>
      <rPr>
        <b/>
        <sz val="10"/>
        <color theme="1"/>
        <rFont val="Arial Narrow"/>
        <family val="2"/>
      </rPr>
      <t>REFERENCIA</t>
    </r>
    <r>
      <rPr>
        <sz val="10"/>
        <color theme="1"/>
        <rFont val="Arial Narrow"/>
        <family val="2"/>
      </rPr>
      <t xml:space="preserve"> PARA DIAGNOSTICO Y TRATAMIENTO DE </t>
    </r>
    <r>
      <rPr>
        <b/>
        <sz val="10"/>
        <color theme="1"/>
        <rFont val="Arial Narrow"/>
        <family val="2"/>
      </rPr>
      <t>GLAUCOMA</t>
    </r>
  </si>
  <si>
    <r>
      <t xml:space="preserve">100 % de Niños de 3 años que </t>
    </r>
    <r>
      <rPr>
        <b/>
        <sz val="10"/>
        <rFont val="Arial Narrow"/>
        <family val="2"/>
      </rPr>
      <t>no</t>
    </r>
    <r>
      <rPr>
        <sz val="10"/>
        <rFont val="Arial Narrow"/>
        <family val="2"/>
      </rPr>
      <t xml:space="preserve"> recibieron las 12 entregas de micronutrientes antes de los 3 años</t>
    </r>
  </si>
  <si>
    <r>
      <t xml:space="preserve"> Son dispositivos que se insertan en la cavidad uterina y liberan cobre. El Ministerio de Salud dispone de  la  T de Cobre 380-A que tiene una duración de 12 años.  Lo realiza el profesional de salud calificado para la inserción y retiro de DIU a partir de los establecimientos de salud nivel I.                                                                                                         </t>
    </r>
    <r>
      <rPr>
        <b/>
        <sz val="10"/>
        <rFont val="Arial Narrow"/>
        <family val="2"/>
      </rPr>
      <t>Incluye</t>
    </r>
    <r>
      <rPr>
        <sz val="10"/>
        <rFont val="Arial Narrow"/>
        <family val="2"/>
      </rPr>
      <t xml:space="preserve">  - 2 atenciones de 30 minutos cada una   - Examen de Papanicolaou según norma vigente   - Examen de mamas - Tamizaje de Violencia basada en género   - Tamizaje de prueba rápida para VIH    - 1 visita de seguimiento para los usuarios que no acuden al establecimiento para su control</t>
    </r>
  </si>
  <si>
    <r>
      <t xml:space="preserve">Anticonceptivo que sólo poseen progestágeno de depósito trimestral. Lo aplica el profesional de salud calificado, a partir de los Establecimientos de Salud  Nivel I. </t>
    </r>
    <r>
      <rPr>
        <b/>
        <sz val="10"/>
        <rFont val="Arial Narrow"/>
        <family val="2"/>
      </rPr>
      <t>Incluye</t>
    </r>
    <r>
      <rPr>
        <sz val="10"/>
        <rFont val="Arial Narrow"/>
        <family val="2"/>
      </rPr>
      <t xml:space="preserve">  -4 atenciones, 1 atención cada 3 meses,  de 20 minutos para la administración de acetato de medroxiprogesterona    - Examen de Papanicolaou según norma vigente   - Examen de mama  - Tamizaje de Violencia basada en género   - Tamizaje de prueba rápida para VIH    - 1 visita de seguimiento para los usuarios que no acuden al establecimiento para obtener el método.</t>
    </r>
  </si>
  <si>
    <r>
      <t xml:space="preserve">Son aquellos que  poseen estrógeno y progestágeno de depósito mensual. Lo aplica el profesional de salud calificado, a partir de los establecimientos de salud nivel I.                                                  
</t>
    </r>
    <r>
      <rPr>
        <b/>
        <sz val="10"/>
        <rFont val="Arial Narrow"/>
        <family val="2"/>
      </rPr>
      <t>Incluye:</t>
    </r>
    <r>
      <rPr>
        <sz val="10"/>
        <rFont val="Arial Narrow"/>
        <family val="2"/>
      </rPr>
      <t xml:space="preserve"> 12 atenciones en planificación familiar 20 minutos cada atención, en forma mensual en uñ año  - Examen de Papanicolaou  - Examen de mamas  - Tamizaje de Violencia basada en género   - Tamizaje de prueba rápida para VIH    - 1 visita de seguimiento para los usuarios que no acudan al establecimiento para obtener el método</t>
    </r>
  </si>
  <si>
    <r>
      <t xml:space="preserve"> Anticonceptivos Orales Combinados (AOC), son los que contienen estrógeno y progestágeno. El Ministerio de Salud distribuye un producto. Lo realiza el profesional de salud calificado  y capacitado a partir de los establecimientos de salud  nivel I.                                     </t>
    </r>
    <r>
      <rPr>
        <b/>
        <sz val="10"/>
        <rFont val="Arial Narrow"/>
        <family val="2"/>
      </rPr>
      <t xml:space="preserve"> </t>
    </r>
    <r>
      <rPr>
        <sz val="10"/>
        <rFont val="Arial Narrow"/>
        <family val="2"/>
      </rPr>
      <t xml:space="preserve"> </t>
    </r>
    <r>
      <rPr>
        <b/>
        <sz val="10"/>
        <rFont val="Arial Narrow"/>
        <family val="2"/>
      </rPr>
      <t xml:space="preserve">Incluye: </t>
    </r>
    <r>
      <rPr>
        <sz val="10"/>
        <rFont val="Arial Narrow"/>
        <family val="2"/>
      </rPr>
      <t>4 atenciones en planificación familiar (20 minutos por atención; cada 3 meses en un año) con entrega de 13 ciclos de anticonceptivo oral combinado ( 28 píldoras mensuales : 21 píldoras contienen 30ug(microgramos) de etinilestradiol y 150ug de levonorgestrel  y 7 píldoras contienen sulfato ferroso    - Examen de Papanicolaou según norma vigente                        - Examen de mamas  - Tamizaje de Violencia basada en género   - Tamizaje de prueba rápida para VIH    - 1 visita de seguimiento para los usuarios que no acuden al establecimiento para obtener el método</t>
    </r>
  </si>
  <si>
    <r>
      <t xml:space="preserve">Abstención de relaciones sexuales en el  período fértil del ciclo menstrual para evitar un embarazo (Método del ritmo, Método del moco cervical – Billings y Método de los días fijos o del Collar). Lo realiza el profesional de salud calificado y capacitado, apartir de los establecimientos de salud nivel I                                                                                                                           </t>
    </r>
    <r>
      <rPr>
        <b/>
        <sz val="10"/>
        <rFont val="Arial Narrow"/>
        <family val="2"/>
      </rPr>
      <t>Incluye:</t>
    </r>
    <r>
      <rPr>
        <sz val="10"/>
        <rFont val="Arial Narrow"/>
        <family val="2"/>
      </rPr>
      <t xml:space="preserve"> 6 atenciones en planificación familiar (20 minutos por atención; cada 2 meses en un año)   - Examen de Papanicolaou según norma vigente ( Programa Presupuestal  de P y C Cáncer Mujeres de 30 a 49 años) - Examen de mamas  - Tamizaje de Violencia basada en género   - Tamizaje de prueba rápida para VIH    - 1 visita de seguimiento para los usuarios que no acuden al establecimiento para su control</t>
    </r>
  </si>
  <si>
    <r>
      <t xml:space="preserve">Es el único método natural, basado en la infecundidad temporal de la mujer durante la Lactancia. Lo realiza el profesional de salud calificado y capacitado, a partir delos establecimientos de salud  nivel I.                                                                                                                                 </t>
    </r>
    <r>
      <rPr>
        <b/>
        <sz val="10"/>
        <rFont val="Arial Narrow"/>
        <family val="2"/>
      </rPr>
      <t>Incluye:</t>
    </r>
    <r>
      <rPr>
        <sz val="10"/>
        <rFont val="Arial Narrow"/>
        <family val="2"/>
      </rPr>
      <t xml:space="preserve"> 2 atenciones en planificación familiar (20 minutos cada una (la primera atención a los 45 días postparto y la segunda a  los 6 meses en un año).   - Examen de Papanicolaou según norma vigente ( Programa Presupuestal  de P y C Cáncer Mujeres de 30 a 49 años) - Examen de mamas  - Tamizaje de Violencia basada en género   - Tamizaje de prueba rápida para VIH    - 1 visita de seguimiento para los usuarios que </t>
    </r>
    <r>
      <rPr>
        <b/>
        <sz val="10"/>
        <rFont val="Arial Narrow"/>
        <family val="2"/>
      </rPr>
      <t>no</t>
    </r>
    <r>
      <rPr>
        <sz val="10"/>
        <rFont val="Arial Narrow"/>
        <family val="2"/>
      </rPr>
      <t xml:space="preserve"> acudan al establecimiento para su control</t>
    </r>
  </si>
  <si>
    <r>
      <t xml:space="preserve">Es una funda amplia y delgada de polímero de nitrilo que se coloca en la vagina antes de una relación sexual. Lo entrega el profesional de salud calificado y capacitado, a partir delos establecimientos de salud  nivel I.                                                                                                    
</t>
    </r>
    <r>
      <rPr>
        <b/>
        <sz val="10"/>
        <rFont val="Arial Narrow"/>
        <family val="2"/>
      </rPr>
      <t>Incluye:</t>
    </r>
    <r>
      <rPr>
        <sz val="10"/>
        <rFont val="Arial Narrow"/>
        <family val="2"/>
      </rPr>
      <t xml:space="preserve"> 4 atenciones en planificación familiar de 20 minutos de duración  por atención, cada 3 meses en un año   - Examen de Papanicolaou  - Examen de mamas  - Tamizaje de Violencia basada en género   - Tamizaje de prueba rápida para VIH    - 1 visita de seguimiento para los usuarios que no acudan al establecimiento para obtener el método</t>
    </r>
  </si>
  <si>
    <r>
      <t xml:space="preserve">Condón masculino es una funda delgada de caucho (látex) lubricada, sin nonoxinol, su uso correcto, evita el embarazo y reduce la transmisión de las ITS, VIH-SIDA y del HTVL1. Lo entrega el profesional de salud calificado en establecimientos de salud  nivel I.                                       </t>
    </r>
    <r>
      <rPr>
        <b/>
        <sz val="10"/>
        <rFont val="Arial Narrow"/>
        <family val="2"/>
      </rPr>
      <t>Incluye</t>
    </r>
    <r>
      <rPr>
        <sz val="10"/>
        <rFont val="Arial Narrow"/>
        <family val="2"/>
      </rPr>
      <t xml:space="preserve">  - 4 atenciones de 20 minutos por atención  cada 3 meses en un año   - Examen de Papanicolaou según norma vigente   - Examen de mamas  - Tamizaje de Violencia basada en género   - Tamizaje de prueba rápida para VIH    - 1 visita de seguimiento para los usuarios que no acuden al establecimiento para obtener el método</t>
    </r>
  </si>
  <si>
    <r>
      <t xml:space="preserve">Atenciones que se brinda a la persona o pareja para que logren tomar decisiones voluntarias, informadas y responsables acerca de su fecundidad y vida reproductiva basada en información veraz y actualizada. Lo realiza el Médico Gineco Obstetra, Médico Cirujano, Obstetra u otro profesional capacitado (entrenados en orientación/consejería en SSR  y en provisión de anticonceptivos) a partir de los establecimientos de salud nivel I.                                              
</t>
    </r>
    <r>
      <rPr>
        <b/>
        <sz val="10"/>
        <rFont val="Arial Narrow"/>
        <family val="2"/>
      </rPr>
      <t xml:space="preserve">Incluye: </t>
    </r>
    <r>
      <rPr>
        <sz val="10"/>
        <rFont val="Arial Narrow"/>
        <family val="2"/>
      </rPr>
      <t xml:space="preserve">  2 atenciones por 30 minutos en el año (en orientación y consejería general)                                  
- 3 atenciones  por 30 minutos en el año (en Anticoncepción Quirúrgica Voluntaria Femenina y Masculina: Primera atención : orientación y consejería general, segunda atención ; consejería especial en AQV; tercera atención a las 72 horas para la firma del consentimiento informado, post periodo de reflexión)                                                                               - materiales audiovisuales de orientación y consejería en planificación familiar.</t>
    </r>
  </si>
  <si>
    <r>
      <t xml:space="preserve">El 15% de las personas mayores de </t>
    </r>
    <r>
      <rPr>
        <b/>
        <sz val="10"/>
        <rFont val="Arial Narrow"/>
        <family val="2"/>
      </rPr>
      <t>18</t>
    </r>
    <r>
      <rPr>
        <sz val="10"/>
        <rFont val="Arial Narrow"/>
        <family val="2"/>
      </rPr>
      <t xml:space="preserve"> años asignadas a la UE que programa, según disponibilidad presupuestal.</t>
    </r>
  </si>
  <si>
    <r>
      <rPr>
        <sz val="10"/>
        <rFont val="Arial Narrow"/>
        <family val="2"/>
      </rPr>
      <t xml:space="preserve">N° de mujeres de 50 a 64 años con </t>
    </r>
    <r>
      <rPr>
        <sz val="10"/>
        <color rgb="FFFF0000"/>
        <rFont val="Arial Narrow"/>
        <family val="2"/>
      </rPr>
      <t xml:space="preserve"> </t>
    </r>
    <r>
      <rPr>
        <sz val="10"/>
        <color theme="1"/>
        <rFont val="Arial Narrow"/>
        <family val="2"/>
      </rPr>
      <t>TAMIZAJE CON PAPANICOLAOU PARA DETECCION DE CANCER DE CUELLO UTERINO</t>
    </r>
  </si>
  <si>
    <r>
      <t xml:space="preserve">La inspección visual con ácido acético (IVAA) es un examen visual realizado con espéculo, en el que se usa ácido acético al 5% aplicado en el cérvix. Con este procedimiento el epitelio anormal (displásico) se torna blanco y puede ser detectado fácilmente. La sensibilidad del IVAA varía de acuerdo al entrenamiento y práctica y se ha encontrado entre el 70% al 80% para detectar NIC 2 y lesiones más severas.
Se llevará a cabo entre las mujeres de </t>
    </r>
    <r>
      <rPr>
        <b/>
        <sz val="10"/>
        <rFont val="Arial Narrow"/>
        <family val="2"/>
      </rPr>
      <t>30 a 49 años</t>
    </r>
    <r>
      <rPr>
        <sz val="10"/>
        <rFont val="Arial Narrow"/>
        <family val="2"/>
      </rPr>
      <t>, donde no se cuente con el estudio de detección molecular de VPH y las mujeres que teniendo resultado VPH positivo (sin accesos a colposcopía) serán tributarias de IVAA. Teniendo en cuenta resultados se derivará a establecimiento de primer nivel o segundo nivel según capacidad resolutiva o en su defecto bajo la estrategia de ver y tratar, se realizará crioterapia.</t>
    </r>
  </si>
  <si>
    <r>
      <t xml:space="preserve">Se realiza en mujeres de </t>
    </r>
    <r>
      <rPr>
        <b/>
        <sz val="10"/>
        <rFont val="Arial Narrow"/>
        <family val="2"/>
      </rPr>
      <t>30 a 49 años</t>
    </r>
    <r>
      <rPr>
        <sz val="10"/>
        <rFont val="Arial Narrow"/>
        <family val="2"/>
      </rPr>
      <t>, consiste en la detección del ácido desoxirribonucleico
(ADN) de virus del papiloma humano (VPH) de alto riesgo.
El test para la detección de VPH se realiza: toma de muestra en establecimientos de salud del primer nivel de atención o en modalidad de auto toma siendo los EESS los puntos de acopio; y la lectura de las muestras, de acuerdo a su capacidad resolutiva, en establecimientos de salud de segundo y tercer nivel y/o en Laboratorios de salud pública ubicados en las DIRESAS/GERESAS; en tanto es una prueba en implementación a nivel naciona</t>
    </r>
  </si>
  <si>
    <r>
      <t>ATENCIÓN DE LA PACIENTE CON LESIONES PREMALIGNAS DE C</t>
    </r>
    <r>
      <rPr>
        <b/>
        <sz val="10"/>
        <rFont val="Arial Narrow"/>
        <family val="2"/>
      </rPr>
      <t>UELLO UTERINO</t>
    </r>
    <r>
      <rPr>
        <sz val="10"/>
        <rFont val="Arial Narrow"/>
        <family val="2"/>
      </rPr>
      <t xml:space="preserve"> </t>
    </r>
    <r>
      <rPr>
        <b/>
        <sz val="10"/>
        <rFont val="Arial Narrow"/>
        <family val="2"/>
      </rPr>
      <t>CON ESCISION</t>
    </r>
  </si>
  <si>
    <r>
      <t>Atención que se brinda a las personas que acuden al servicio con el diagnóstico presuntivo de lesiones pre-malignas de cuello uterino para el tratamiento respectivo.
Se define al manejo de lesiones pre malignas por procedimientos de escisión, a los siguientes procedimientos: Conización, procedimiento de escisión electro quirúrgica con asa (ingles LEEP).
Para lesiones pre-malignas de cuello uterino se ofrece el servicio de escisión a aquellas mujeres entre</t>
    </r>
    <r>
      <rPr>
        <b/>
        <sz val="10"/>
        <rFont val="Arial Narrow"/>
        <family val="2"/>
      </rPr>
      <t xml:space="preserve"> 30 y 64 </t>
    </r>
    <r>
      <rPr>
        <sz val="10"/>
        <rFont val="Arial Narrow"/>
        <family val="2"/>
      </rPr>
      <t>años cuyo examen de detección molecular, colposcopía, IVAA o PAP son positivos y que están en un establecimiento de salud donde cuenta con la capacidad resolutiva para el procedimiento de escisión, o estando en un EESS sin capacidad no cumple con los criterios para una terapia ablativa y debe ser referida a uno que cuente con la capacidad resolutiva para la terapia escional. Según el siguiente detalle,
La elección del procedimiento escisionales con radiofrecuencia dependerá de los hallazgos a la colposcopia diagnóstica.</t>
    </r>
  </si>
  <si>
    <r>
      <t xml:space="preserve">ATENCIÓN DE LA PACIENTE </t>
    </r>
    <r>
      <rPr>
        <b/>
        <sz val="10"/>
        <rFont val="Arial Narrow"/>
        <family val="2"/>
      </rPr>
      <t>CON LESIONES</t>
    </r>
    <r>
      <rPr>
        <sz val="10"/>
        <rFont val="Arial Narrow"/>
        <family val="2"/>
      </rPr>
      <t xml:space="preserve"> PREMALIGNAS DE CUELLO UTERINO </t>
    </r>
    <r>
      <rPr>
        <b/>
        <sz val="10"/>
        <rFont val="Arial Narrow"/>
        <family val="2"/>
      </rPr>
      <t>CON ABLACION</t>
    </r>
  </si>
  <si>
    <r>
      <t xml:space="preserve">Atención que se brinda a las personas que acuden al servicio con el diagnóstico presuntivo de lesiones pre-malignas de Cuello Uterino para el tratamiento respectivo.
Para lesiones pre-malignas de cuello uterino se ofrece el servicio de ablación a aquellas mujeres entre </t>
    </r>
    <r>
      <rPr>
        <b/>
        <sz val="10"/>
        <rFont val="Arial Narrow"/>
        <family val="2"/>
      </rPr>
      <t xml:space="preserve">30 y 64 </t>
    </r>
    <r>
      <rPr>
        <sz val="10"/>
        <rFont val="Arial Narrow"/>
        <family val="2"/>
      </rPr>
      <t>años cuyo test de VPH, IVAA o PAP son positivos y que están en un establecimiento de salud del primer nivel de atención u hospital con población asignada. La atención lo realizará el profesional de salud capacitado de cada establecimiento de salud según niveles de atención.
Se define al manejo de lesiones pre malignas por procedimientos de ablación a la utilización de la crioterapia.Se sugiere realizar procedimientos ablativos en:
Mujeres con resultado positivo en el tamizaje (PAP, IVAA o con prueba molecular de VPH positivo) o aquellas a las que se ha confirmado histológicamente una lesión NIC 2 o 3, reuniendo los requisitos para la crioterapia si toda la lesión y la unión escamoso – cilíndrica son visibles.
Los procedimientos ablativos están contraindicados en caso de compromiso endocervical o lesión de más de 75 % de las zonas de transformación.
El procedimiento será realizado en los establecimientos del primer nivel de atención u hospital con población asignada,</t>
    </r>
  </si>
  <si>
    <r>
      <t>Familias de sectores priorizados (mapa de sectorización) de los distritos con población en riesgo de Tuberculosis</t>
    </r>
    <r>
      <rPr>
        <b/>
        <sz val="10"/>
        <rFont val="Arial Narrow"/>
        <family val="2"/>
      </rPr>
      <t xml:space="preserve"> reciben 2 consejerías </t>
    </r>
    <r>
      <rPr>
        <sz val="10"/>
        <rFont val="Arial Narrow"/>
        <family val="2"/>
      </rPr>
      <t xml:space="preserve"> a través de la visita domiciliaria, la 1ra consejería en prácticas saludables en alimentación saludable, mantener su vivienda limpia, ordenada, con iluminación y ventilación natural, lavado de manos, cubrirse con el antebrazo al toser o estornudar, de 45 minutos de duración, y la 2° Consejería en medidas preventivas: evitar escupir al suelo, usar y eliminar papeles desechables a un tacho con tapa y reconocer a los sintomáticos respiratorios, conocer la importancia del diagnóstico precoz y adherencia al tratamiento, de 45 minutos de duración. </t>
    </r>
  </si>
  <si>
    <r>
      <t>Familias de sectores priorizados (mapa de sectorización) de los distritos con población en riesgo con VIH y SIDA</t>
    </r>
    <r>
      <rPr>
        <b/>
        <sz val="10"/>
        <rFont val="Arial Narrow"/>
        <family val="2"/>
      </rPr>
      <t xml:space="preserve"> reciben 2 consejerías </t>
    </r>
    <r>
      <rPr>
        <sz val="10"/>
        <rFont val="Arial Narrow"/>
        <family val="2"/>
      </rPr>
      <t>a través de la visita domiciliaria,</t>
    </r>
    <r>
      <rPr>
        <b/>
        <sz val="10"/>
        <rFont val="Arial Narrow"/>
        <family val="2"/>
      </rPr>
      <t xml:space="preserve"> </t>
    </r>
    <r>
      <rPr>
        <sz val="10"/>
        <rFont val="Arial Narrow"/>
        <family val="2"/>
      </rPr>
      <t xml:space="preserve">la 1ra consejería en habilidades sociales: comunicación asertiva, presión de grupo, toma de decisiones y proyecto de vida, de 45 minutos de duración. La 2da Consejería en orientación para el ejercicio de una sexualidad saludable y segura, el auto cuidado del cuerpo y medidas preventivas como: retraso en el inicio de las relaciones sexuales, fidelidad mutua, uso del preservativo e identificación de situaciones de riesgo, de 45 minutos de duración. </t>
    </r>
  </si>
  <si>
    <r>
      <t xml:space="preserve">Familias de sectores priorizados (mapa de sectorización) de los distritos con población en riesgo de Tuberculosis reciben </t>
    </r>
    <r>
      <rPr>
        <b/>
        <sz val="10"/>
        <rFont val="Arial Narrow"/>
        <family val="2"/>
      </rPr>
      <t>sesiones educativas</t>
    </r>
    <r>
      <rPr>
        <sz val="10"/>
        <rFont val="Arial Narrow"/>
        <family val="2"/>
      </rPr>
      <t xml:space="preserve">, la 1ra sesión educativa en prácticas saludables: Alimentación saludable, lavado de manos, cubrirse con el antebrazo al toser o estornudar, mantener su vivienda limpia, ordenada, con iluminación y ventilación natural, a un grupo máximo de 15 familias, de 45 minutos de duración. La 2da sesión educativa en prácticas saludables: Evitar escupir al suelo, usar y eliminar papeles desechables a un tacho con tapa, limpieza de la vivienda con trapos húmedos, reconocer a los sintomáticos respiratorios, conocer la importancia del diagnóstico precoz y adherencia al tratamiento, a un grupo máximo de 15 familias, de 45 minutos de duración. </t>
    </r>
  </si>
  <si>
    <r>
      <t xml:space="preserve">Conjunto de procedimientos estomatológicos dirigidos a la población priorizada niños, gestantes y adulto mayor con la finalidad de prevenir la aparición de enfermedades en el sistema estomatognático, actuando sobre los factores de riesgo. Comprende las siguientes actividades: </t>
    </r>
    <r>
      <rPr>
        <b/>
        <sz val="10"/>
        <rFont val="Arial Narrow"/>
        <family val="2"/>
      </rPr>
      <t>Examen Estomatológico</t>
    </r>
    <r>
      <rPr>
        <sz val="10"/>
        <rFont val="Arial Narrow"/>
        <family val="2"/>
      </rPr>
      <t xml:space="preserve">, </t>
    </r>
    <r>
      <rPr>
        <b/>
        <sz val="10"/>
        <rFont val="Arial Narrow"/>
        <family val="2"/>
      </rPr>
      <t xml:space="preserve">Instrucción de Higiene </t>
    </r>
    <r>
      <rPr>
        <sz val="10"/>
        <rFont val="Arial Narrow"/>
        <family val="2"/>
      </rPr>
      <t xml:space="preserve">Enseñanza individual de la técnica de higiene oral - </t>
    </r>
    <r>
      <rPr>
        <b/>
        <sz val="10"/>
        <rFont val="Arial Narrow"/>
        <family val="2"/>
      </rPr>
      <t>Asesoría nutricional</t>
    </r>
    <r>
      <rPr>
        <sz val="10"/>
        <rFont val="Arial Narrow"/>
        <family val="2"/>
      </rPr>
      <t xml:space="preserve"> Intervención que consiste en brindar asesoramiento a las personas  para una selección de alimentos no cariogénicos y hábitos dietéticos saludables. - Entrega de KIT de limpieza)</t>
    </r>
  </si>
  <si>
    <r>
      <t xml:space="preserve">PADRON NOMINAL DE PACIENTES CON </t>
    </r>
    <r>
      <rPr>
        <b/>
        <sz val="10"/>
        <rFont val="Arial Narrow"/>
        <family val="2"/>
      </rPr>
      <t>HIPERTENSION Y DIABETES</t>
    </r>
    <r>
      <rPr>
        <sz val="10"/>
        <rFont val="Arial Narrow"/>
        <family val="2"/>
      </rPr>
      <t>, USUARIOS CON FACTORES DE RIESGO.</t>
    </r>
  </si>
  <si>
    <r>
      <t>Familias en distritos priorizados con población en riesgo por</t>
    </r>
    <r>
      <rPr>
        <b/>
        <sz val="10"/>
        <rFont val="Arial Narrow"/>
        <family val="2"/>
      </rPr>
      <t xml:space="preserve"> </t>
    </r>
    <r>
      <rPr>
        <sz val="10"/>
        <rFont val="Arial Narrow"/>
        <family val="2"/>
      </rPr>
      <t>enfermedades no trasmisibles</t>
    </r>
    <r>
      <rPr>
        <b/>
        <sz val="10"/>
        <rFont val="Arial Narrow"/>
        <family val="2"/>
      </rPr>
      <t xml:space="preserve"> </t>
    </r>
    <r>
      <rPr>
        <sz val="10"/>
        <rFont val="Arial Narrow"/>
        <family val="2"/>
      </rPr>
      <t xml:space="preserve">reciben </t>
    </r>
    <r>
      <rPr>
        <b/>
        <sz val="10"/>
        <rFont val="Arial Narrow"/>
        <family val="2"/>
      </rPr>
      <t>sesiones demostrativas</t>
    </r>
    <r>
      <rPr>
        <sz val="10"/>
        <rFont val="Arial Narrow"/>
        <family val="2"/>
      </rPr>
      <t xml:space="preserve"> en: Técnica del cepillado dental y uso del hilo dental, a un grupo máximo de 15 familias, de 60 minutos de duración. </t>
    </r>
  </si>
  <si>
    <r>
      <t>Familias de los distritos priorizados con población en riesgo por</t>
    </r>
    <r>
      <rPr>
        <b/>
        <sz val="10"/>
        <rFont val="Arial Narrow"/>
        <family val="2"/>
      </rPr>
      <t xml:space="preserve"> </t>
    </r>
    <r>
      <rPr>
        <sz val="10"/>
        <rFont val="Arial Narrow"/>
        <family val="2"/>
      </rPr>
      <t xml:space="preserve">enfermedades no trasmisibles en Diabetes y Malnutrición (Sobre peso y obesidad), recibirán </t>
    </r>
    <r>
      <rPr>
        <b/>
        <sz val="10"/>
        <rFont val="Arial Narrow"/>
        <family val="2"/>
      </rPr>
      <t>sesión demostrativa</t>
    </r>
    <r>
      <rPr>
        <sz val="10"/>
        <rFont val="Arial Narrow"/>
        <family val="2"/>
      </rPr>
      <t xml:space="preserve"> en alimentación y nutrición saludable consumo de frutas y verduras, así como la demostración en la preparación de alimentos saludables y práctica regular de la actividad física en rutinas de ejercicios a un grupo máximo de 15 familias, de 60 minutos de duración.</t>
    </r>
  </si>
  <si>
    <r>
      <t>Familias con gestantes y puérperas reciben</t>
    </r>
    <r>
      <rPr>
        <b/>
        <sz val="10"/>
        <rFont val="Arial Narrow"/>
        <family val="2"/>
      </rPr>
      <t xml:space="preserve"> consejería a través de la visita domiciliaria</t>
    </r>
    <r>
      <rPr>
        <sz val="10"/>
        <rFont val="Arial Narrow"/>
        <family val="2"/>
      </rPr>
      <t>, 1ra visita se realiza al inicio de la gestación, a fin de afirmar la aceptación del embarazo, 2da visita, se realiza entre las semanas 14 y 27 (segundo trimestre) de gestación, 3ra visita, se realiza entre las semanas 28 y 40 (tercer trimestre) de gestación fin de orientar el cuidado psicoafectivo con énfasis en el vínculo afectivo (apego seguro de madre e hijo).</t>
    </r>
  </si>
  <si>
    <r>
      <t>Familias con puérperas y niños menores de 5 años reciben</t>
    </r>
    <r>
      <rPr>
        <b/>
        <sz val="10"/>
        <rFont val="Arial Narrow"/>
        <family val="2"/>
      </rPr>
      <t xml:space="preserve"> consejería  a través de la visita domiciliaria</t>
    </r>
    <r>
      <rPr>
        <sz val="10"/>
        <rFont val="Arial Narrow"/>
        <family val="2"/>
      </rPr>
      <t>: 1ra visita a puérperas se realiza a los 7 días del parto, con el propósito de fortalecer el cuidado psicoafectivo y prevenir la depresión post parto, 2da visita se realiza a los 6 meses, con el propósito de compartir orientación en buenas prácticas de crianza, 3ra visita se realiza a los 12 meses, con el propósito de compartir orientación en establecimientos de límites, 4ta visita se realiza a los 18 meses, con el propósito de compartir orientaciones en gestión de las emociones, 5ta visita se realiza a los 24 meses, con el propósito de compartir orientaciones en construcción de la identidad, 6ta visita se realiza a los 36 meses, con el propósito de compartir orientaciones en construcción de la autonomía y el autocuidado, 7ma visita se realiza a los 48 meses, de orientación en prácticas para la Convivencia Saludable con énfasis en comunicación asertiva y derecho al juego, 8va visita se realiza a los 60 meses de orientación en prácticas para la Convivencia Saludable con énfasis en habilidades de afrontamiento-resolución de conflictos</t>
    </r>
  </si>
  <si>
    <r>
      <t xml:space="preserve">Familias de sectores priorizados mapa de sectorización) de los distritos con población en riesgo de Enfermedades Metaxénicas reciben </t>
    </r>
    <r>
      <rPr>
        <b/>
        <sz val="10"/>
        <rFont val="Arial Narrow"/>
        <family val="2"/>
      </rPr>
      <t>sesión educativa</t>
    </r>
    <r>
      <rPr>
        <sz val="10"/>
        <rFont val="Arial Narrow"/>
        <family val="2"/>
      </rPr>
      <t xml:space="preserve"> con un máximo de 15 participantes, realizada a través de metodologías de educación para adultos con la finalidad de promover prácticas saludables, en temas de  limpieza y refacción de la vivienda, recolección y eliminación de inservibles, eliminación de residuos sólidos,  búsqueda y captura del vector de Chagas,  Implementación de medidas preventivas, tapado de grietas, limpieza de muebles, detrás de cuadros, almanaques, etc, adecuada crianza de animales.</t>
    </r>
  </si>
  <si>
    <r>
      <t xml:space="preserve">Familias de sectores priorizados (mapa de sectorización) de los distritos con población en riesgo en Enfermedades Zoonóticas reciben </t>
    </r>
    <r>
      <rPr>
        <b/>
        <sz val="10"/>
        <rFont val="Arial Narrow"/>
        <family val="2"/>
      </rPr>
      <t xml:space="preserve">sesión educativa </t>
    </r>
    <r>
      <rPr>
        <sz val="10"/>
        <rFont val="Arial Narrow"/>
        <family val="2"/>
      </rPr>
      <t xml:space="preserve">en el lavado de manos: antes de comer, después de ir al baño, y después de manipular/acariciar a sus animales, Tenencia responsable de animales de compañía,  (vacunación, eliminación de excretas, desparasitación y espacios adecuados para los animales en la vivienda), control de roedores e identificación de situaciones de riesgo, identificación de situaciones de riesgo y notificación de animales enfermos y muertos (muerte súbita o sin causa conocida), Almacenamiento de la basura dentro de la vivienda antes de botarla en un recipiente o contenedor cubierto, no dar vísceras infectadas al perro después de faenar /beneficiar a su ganado. Toma o bebe agua hervida y no clorada en zonas endémicas para zoonosis parasitarias, y evita consumir leche y derivados lácteos de dudosa procedencia, así como vegetales de tallo corto regados con agua contaminada. </t>
    </r>
  </si>
  <si>
    <t>R. N. 
Protegido</t>
  </si>
  <si>
    <t>R. N. 
Atendido</t>
  </si>
  <si>
    <t>Niño 
Protegido</t>
  </si>
  <si>
    <t>Parto 
Normal</t>
  </si>
  <si>
    <t>Persona 
tratada</t>
  </si>
  <si>
    <t>Persona
tratada</t>
  </si>
  <si>
    <t>Caso 
Tratado</t>
  </si>
  <si>
    <t>Padron Nominal Actualizado Mensual</t>
  </si>
  <si>
    <t>Adulto Mayor 
(&gt; 60 años)</t>
  </si>
  <si>
    <t>EESS 
1</t>
  </si>
  <si>
    <t>EESS 11</t>
  </si>
  <si>
    <t>EESS 12</t>
  </si>
  <si>
    <t>EESS 10</t>
  </si>
  <si>
    <t>N° ACT.</t>
  </si>
  <si>
    <t>UNIDAD MEDIDA ATENDIDOS</t>
  </si>
  <si>
    <t>TIEMPO DE EJECUCION</t>
  </si>
  <si>
    <t>TIEMPO UNITARIO EN MINUTOS</t>
  </si>
  <si>
    <t>TOTAL DE TIEMPO REQUERIDO EN MINUTOS</t>
  </si>
  <si>
    <t>TOTAL DE TIEMPO DISTRIBUIDAS EN HORAS</t>
  </si>
  <si>
    <t>HORAS
MEDICO</t>
  </si>
  <si>
    <t>HORAS
ENFERMERA</t>
  </si>
  <si>
    <t>HORAS
OBSTETRA</t>
  </si>
  <si>
    <t>HORAS
ODONTOLOGO</t>
  </si>
  <si>
    <t>HORAS ASISTENTA SOCIAL</t>
  </si>
  <si>
    <t>HORAS NUTRICIONISTA</t>
  </si>
  <si>
    <t>HORAS PSICOLOGO</t>
  </si>
  <si>
    <t>HORAS
OTROS PROF</t>
  </si>
  <si>
    <t>HORAS
TEC. ASISTENC.</t>
  </si>
  <si>
    <t>HORAS OTROS TECNICOS</t>
  </si>
  <si>
    <t>HORAS TEC. ADMIN</t>
  </si>
  <si>
    <t>HORAS OTRO PERSONAL NO INCLUIDO</t>
  </si>
  <si>
    <t>SUBTOTAL HORAS ACTIVIDADES Y ATENCIONES PROGRAMADAS</t>
  </si>
  <si>
    <t>SUBTOTAL HORAS DE  DESPLAZAMIENTO PARA  EXTRAMURAL</t>
  </si>
  <si>
    <t>TOTAL DE HORAS DE TRABAJO DEL PERSONAL REQUERIDAS PARA EL PSL</t>
  </si>
  <si>
    <t>TOTAL DE TIEMPO REQUERIDO EN HORAS</t>
  </si>
  <si>
    <t>HORAS
OBSTETRIZ</t>
  </si>
  <si>
    <t>HORAS
TEC.ASISTENC</t>
  </si>
  <si>
    <t>DENOMINACION:</t>
  </si>
  <si>
    <t>HORAS DE TRABAJO</t>
  </si>
  <si>
    <t>HORAS MEDICO</t>
  </si>
  <si>
    <t>HORAS ENFERMERA</t>
  </si>
  <si>
    <t>HORAS OBSTETRA</t>
  </si>
  <si>
    <t>HORAS ODONTOL.</t>
  </si>
  <si>
    <t>HORAS 
OTROS PROFESIONALES</t>
  </si>
  <si>
    <t>HORAS 
TEC. ENF.</t>
  </si>
  <si>
    <t>HORAS
OTROS 
TEC.</t>
  </si>
  <si>
    <t>HORAS
TEC. 
ADMINIST.</t>
  </si>
  <si>
    <t xml:space="preserve">HORAS PERSONAL
NO INCLUIDO EN LOS ANTERIORES  </t>
  </si>
  <si>
    <t>HORAS DE TRABAJO DE PERSONAL REQUERIDAS PSL  (A)</t>
  </si>
  <si>
    <t>I. HORAS DE TRABAJO DISPONIBLES POR D. LEG N° 276</t>
  </si>
  <si>
    <t>N° DEL PERSONAL DISPONIBLES POR D. LEG. N° 276 (B)</t>
  </si>
  <si>
    <t>HORAS DE TRABAJO DEL PERSONAL DISPONIBLES POR D. LEG. N° 276 (C)</t>
  </si>
  <si>
    <t>TOTAL HORAS DE TRABAJO DISPONIBLES POR DL. 276 (D)</t>
  </si>
  <si>
    <t>II.  HORAS DE TRABAJO  A SER FINANCIADAS POR TRANSFERENCIAS NIVEL CENTRAL</t>
  </si>
  <si>
    <t>NUMERO DE DE TRABAJADORES CONSIDERADOS  (E)</t>
  </si>
  <si>
    <t>HORAS DE TRABAJO OBTENIDAS  (C) X 1,650 horas / trabajador = (F)</t>
  </si>
  <si>
    <t>MODALIDAD DE CONTRATO (6 horas)</t>
  </si>
  <si>
    <t>N° DE TRABAJADORES CONSIDERADOS  (M)</t>
  </si>
  <si>
    <t>IV. HORAS DE TRABAJO A SER FINANCIADAS POR OTRAS FUENTES (SECTOR PUBLICO Y SECTOR PRIVADO)</t>
  </si>
  <si>
    <t>N°  DE TRABAJADORES CONSIDERADOS ( O )</t>
  </si>
  <si>
    <t>T.RRHH FINANC. X TODAS LAS FUENTES (B) + (E) + (G) + (I) + (L) + (M) + (O)</t>
  </si>
  <si>
    <t>T.HORAS OBT. POR FINANC.TODAS LAS FUENTES (D) + (K) + (N) + (P) =(Q)</t>
  </si>
  <si>
    <t>DIFERENCIA DE HORAS POR CUBRIR DE ACUERDO A PROGRAMACION</t>
  </si>
  <si>
    <t>DISPONIBILIDAD DE PERSONAL DE SALUD POR TODA FUENTE DE FINANCIAMIENTO SEGÚN  TIPO DE PROFESIONAL Y  HORAS DE TRABAJO - PSL 2019</t>
  </si>
  <si>
    <t xml:space="preserve"> BALANCE EN  RELACION A LA PROGRAMACION DE ACTIVIDADES EN EL PSL 2019</t>
  </si>
  <si>
    <t>PERSONAL CONTRATADO CON FINANCIAMIENTO RECURSOS ORDINARIOS (DL 728)</t>
  </si>
  <si>
    <t>PERSONAL CONTRATADO CON FINANCIAMIENTO RDR (DL 728)</t>
  </si>
  <si>
    <t>III.  HORAS DE TRABAJO  A SER FINANCIADAS POR TRANSFERENCIAS NIVEL CENTRAL</t>
  </si>
  <si>
    <t>PERSONAL CONTRATADO CON FINANCIAMIENTO RECURSOS ORDINARIOS (DL1057)</t>
  </si>
  <si>
    <t>IV. HORAS DE TRABAJO PERSONAL CON HORAS DE TRABAJO  FINANCIADAS CON SERUMS RENTADO</t>
  </si>
  <si>
    <t>NUMERO DE DE TRABAJADORES CONSIDERADOS  (G)</t>
  </si>
  <si>
    <t>HORAS DE TRABAJO OBTENIDAS (K) x 2,200 horas / trabajador = (H)</t>
  </si>
  <si>
    <t>NUMERO DE DE TRABAJADORES CONSIDERADOS  (J)</t>
  </si>
  <si>
    <t>HORAS DE TRABAJO OBTENIDAS  (C) X 1,650 horas / trabajador = (K)</t>
  </si>
  <si>
    <t>TOTAL HORAS A FINANCIAR POR RDR  (M) x  1,650 horas  = (N)</t>
  </si>
  <si>
    <t xml:space="preserve">AGENTE COMUNITARIO </t>
  </si>
  <si>
    <t>RESPONSABLE DEL SECTOR</t>
  </si>
  <si>
    <t>DISTRIBUCION DE HORAS POR PROFESIONAL - PLAN DE SALUD LOCAL 2019</t>
  </si>
  <si>
    <t>L,M,M,J,V,S,D</t>
  </si>
  <si>
    <t>5to año de primaria</t>
  </si>
  <si>
    <t>12% de población de 5 a 59 años según población RENIEC</t>
  </si>
  <si>
    <t>10% de mujeres de 16 a 49 años que no fueron vacunadas oportunamente</t>
  </si>
  <si>
    <t>SUPLEMENTACION CON SULFATO FERROSO Y ACIDO FOLICO A MUJERES DE 12 A 17 AÑOS</t>
  </si>
  <si>
    <t>% DE SUPLEMENTACION CON SULFATO FERROSO Y ACIDO FOLICO A MUJERES DE 12 A 17 AÑOS</t>
  </si>
  <si>
    <t>Adolescente suplem,entada</t>
  </si>
  <si>
    <t>Consiste en la administraci{on de sulfato ferroso más acido folico a adolescentes mujeres durante 3 meses, dos veces por semana, con un total de 24 tabletas</t>
  </si>
  <si>
    <t>% DE PERSONAS CON TAMIZAJE DE TRASTORNOS PSICOTICOS</t>
  </si>
  <si>
    <t xml:space="preserve">TRATAMIENTO AMBULATORIO DE PERSONAS CON PROBLEMAS PSICOSOCIALES </t>
  </si>
  <si>
    <t xml:space="preserve">Atención que se brinda a niños y niñas de 03 a 17 años con trastornos mentales y del comportamiento y/o problemas psicosociales propios de la infancia (ansiedad, depresión, déficit de atención, hiperactividad, trastornos de conducta y problema psicosocial). Esta actividad es desarrollada por un profesional capacitado, a partir de los estableciientos de salud de nivel I-3. se considera persona tratada cuando el paciente INICIA cualquier atención. </t>
  </si>
  <si>
    <t xml:space="preserve">20% adicional del número de casos  con trastornos mentales,del comportamiento y/o problemas psicosociales propios de la infancia. </t>
  </si>
  <si>
    <t>TRATAMIENTO AMBULATORIO DE PERSONAS CON TRASTORNOS AFECTIVOS (DEPRESIÓN, CONDUCTA SUICIDA Y ANSIEDAD)</t>
  </si>
  <si>
    <t>TRATAMIENTO AMBULATORIO DE PERSONAS UE RECIBEN ATENCION CON TRASTORNOS DEL COMPORTAMIENTO DEBIDO AL CONSUMO DE ALCOHOL</t>
  </si>
  <si>
    <t>Atención ambulatoria que se brinda a pacientes con trastornos del comportamiento debido al consumo de alcohol (se considera la clasificación del CIE10-:F10). Esta actividad es desarrollada por un profesional de salud con competencias, a partir de los establecimientos de salud del nivel I-3 en adelante.  Se considera  persona tratada cuando el paciente  INICIA cualquier atención.</t>
  </si>
  <si>
    <t>TRATAMIENTO DE PERSONAS QUE RECIBEN ATENCION  CON SINDROME O TRASTORNO PSICOTICO</t>
  </si>
  <si>
    <t>Es la atención por consultorio externo que se brinda a personas con síndrome o trastorno psicótico (esquizofrenia) con tamizaje positivo, Esta actividad es desarrollada por un profesional de salud con competencias, a partir de los establecimientos de salud del nivel I-3 en adelante.  Se considera  persona tratada cuando el paciente  INICIA cualquier atención.</t>
  </si>
  <si>
    <t xml:space="preserve"> TAMIZAJE EN AREAS DE RIESGO DE FASCIOLOSIS</t>
  </si>
  <si>
    <t>% personas tamizadas</t>
  </si>
  <si>
    <t>persona tamizada</t>
  </si>
  <si>
    <t xml:space="preserve">Intervención orientada a diagnosticar casos de Fasciolosis humana en población escolar de áreas de riesgo, es realizado porpor personal de salud capacitado en establecimientos de salud del primer nivel, incluye consulta médica, toma de muestras, procesamiento. </t>
  </si>
  <si>
    <t xml:space="preserve">50% de la población escolar de 3-12 años en áreas de riesgo </t>
  </si>
  <si>
    <t>TAMIZAJE DE POBLACION EN AREAS DE RIESGOS DE EQUINOCOCOSIS</t>
  </si>
  <si>
    <t xml:space="preserve">Intervención orientada a detectar casos de Equinococosis quística en  los establecimientos de salud de áreas rurales de riesgo  realizado por personal de salud capacitado que incluye consulta médica, toma de muestras, diagnóstico serológico, diagnóstico por imágenes. También incluye toma de muestra de canes </t>
  </si>
  <si>
    <t xml:space="preserve">Solo para  áreas de riesgo Programar 50% de la población escolar de 3-12 años. </t>
  </si>
  <si>
    <t xml:space="preserve">% de muestras encefalicas extraidas y enviadas </t>
  </si>
  <si>
    <t>POBLACION INFORMADA  A TRAVEZ DE DIFUSION  EN ESPACIOS  COMUNITARIOS DE MENSAJES DE PREVENCION</t>
  </si>
  <si>
    <t>C0009
C0010
+
U0064</t>
  </si>
  <si>
    <t>% DE PERSONAS INFORMADOS EN EL USO CORRECTO DEL PRESERVATIVO</t>
  </si>
  <si>
    <t>Es aquella poblacion que recibe que recibe los mensajes  sobre lasmedidas de promocion de medidas preventivaas de las ITS y VIH/SIDA en espcios de socializacion  del publico objetivo: mercado club de madres, vaso de leche, tornmeos deportivos, discotecas, ferias, festividades,espacios de interaccion de poblaciones clave,(trabajo sexual, diversion, socializacion,viviendas, otros), concentraciones masivas y otros, por personal capacitado con apoyo de material informativo y audiovisuales utilizando recurss de animacion sociocultural.</t>
  </si>
  <si>
    <t>Sumatoria de personas en LAB., aosciada a codigo de C0010 y C0009</t>
  </si>
  <si>
    <t>30% de poblacion objetivo de distritos priorizados por mayores casos de infecicones de transmision sexual y VIH SIDA.</t>
  </si>
  <si>
    <t>CONSEJERIA Y/O ORIENTACION SOCIAL EN BIENESTAR DEL PERSONAL</t>
  </si>
  <si>
    <t>VISITA DOMICILIARIA Y/O LABORAL AL TRABAJADOR DE SALUD</t>
  </si>
  <si>
    <t>VIGILANCIA DE SERVICIOS DE ALIMENTACION EN ESTABLECIMIENTOS DE SALUD</t>
  </si>
  <si>
    <t>VIGILANCIA EN SERVICIOS DE ALIMENTACIÓN DE PASAJEROS EN LOS MEDIOS DE TRANSPORTE (SOLO AQUELLOS QUE OTORGAN ALIMENTOS A PASAJEROS)</t>
  </si>
  <si>
    <t>VIGILANCIA SANITARIA EN ESTABLECIMIENTOS DE ALIMENTOS</t>
  </si>
  <si>
    <t xml:space="preserve">Según tendencia de los 3 últimos años en etapa de vida niño, gestantes y adulto mayor. </t>
  </si>
  <si>
    <t>EM Y Z</t>
  </si>
  <si>
    <t xml:space="preserve"> Nº de establecimientos identidficados como peligrosos    x  100/Total de industrias</t>
  </si>
  <si>
    <t>ENTREGA DE CANASTA DE ALIMENTOS PANTBC</t>
  </si>
  <si>
    <t xml:space="preserve">VISITA FAMILIAR </t>
  </si>
  <si>
    <t>VISITA FAMILIAR CON FICHAS FAMILIARES,  PLANES DE ATENCIÓN INTEGRAL CON ENFOQUE FAMILIAR</t>
  </si>
  <si>
    <t xml:space="preserve">SECTORIZACION </t>
  </si>
  <si>
    <t>% de niños co aplicación de Fluor Gel / Porcetaje de gestantes programadas para la atención prenatal y adulto mayor</t>
  </si>
  <si>
    <t>TAMIZAJE Y TRATAMIENTO DE PACIENTES AFECTADOS POR METALES PESADOS</t>
  </si>
  <si>
    <t>VIGILANCIA DE CARROS CISTERNAS Y SURTIDORES</t>
  </si>
  <si>
    <t xml:space="preserve">VIGILANCIA DE LA DISPOSICIÓN FINAL DE EXCRETAS </t>
  </si>
  <si>
    <t>VIGILANCIA DE RESIDUOS SÓLIDOS PELIGROSOS</t>
  </si>
  <si>
    <t>VIVIENDAS EN ÁREAS DE TRANSMISIÓN DE CHAGAS CON VIGILANCIA ENTOMOLÓGICA</t>
  </si>
  <si>
    <t>VIVIENDAS EN ÁREAS DE TRANSMISIÓN DE CHAGAS PROTEGIDAS CON TRATAMIENTO RESIDUAL</t>
  </si>
  <si>
    <t>VIGILANCIA DE ACCIDENTES POR ANIMALES PONZOÑOSOS Y CAPTURA DE ESPECIMENES DE LA FAUNA POZOÑOSA.</t>
  </si>
  <si>
    <t>SOCIALIZACIÓN DE LOS RESULTADOS DE LA APLICACIÓN DE LA FICHA FAMILIAR.</t>
  </si>
  <si>
    <t>PROMOCIÓN DE LA SALUD</t>
  </si>
  <si>
    <t xml:space="preserve"> 10% de adultos mayores con primer examen estomatológico del año anterior. </t>
  </si>
  <si>
    <t>% DE GESTANTES SUPLEMENTADAS CON SULFATO FERROSO + ACIDO FOLICO</t>
  </si>
  <si>
    <t xml:space="preserve"> 60% de gestantes programadas</t>
  </si>
  <si>
    <t xml:space="preserve">100 % de contactos menores de 5 años de pacientes con TB Pulmonar, con o sin cicatriz BCG, sin evidencia de enfermedad tuberculosa activa. </t>
  </si>
  <si>
    <t>30 % de adultos mayores Atendidos priorizando afiliados SIS y quintiles I y II</t>
  </si>
  <si>
    <t xml:space="preserve">Actividad que permite la realización de pruebas laboratoriales en el paciente atendido por tuberculosis antes de iniciar su tratamiento: nuevos y recaidas. Bateria de análisis: Hemograma, glucosa, creatinina, perfil hepático (proteinas totales-albúnina- tgo-tgp-bilirrubinas totales y fraccionadas), VIH y prueba de embarazo (sólo para MEF) </t>
  </si>
  <si>
    <t>% DE FAMILIAS DE SECTORES PRIORIZADOS EN RIESGO DE ENFEREMDADES METAXENICAS RECIBEN SESIONES EDUCATIVAS</t>
  </si>
  <si>
    <t>Influenza: administración de la vacuna contra Influenza a partir del 6to mes</t>
  </si>
  <si>
    <t>Influenza: administración de la vacuna contra Influenza a niños de 2 años y de 3 a 4 años con comorbilidad</t>
  </si>
  <si>
    <t>100% de  niños de 2 años.
12% niños de 3 a 4 años</t>
  </si>
  <si>
    <t xml:space="preserve">100% de niñas matriculadas en 5to grado de Nivel Primaria de las Instituciones Educativas (Públicas y Privadas) asignadas al establecimiento de salud 60% de las niñas de 10 años que no estudian del 5% de la población asignada 
</t>
  </si>
  <si>
    <t>% DE MER DE 16 A 49 AÑOS QUENO FUERON VACUNADOS</t>
  </si>
  <si>
    <t>100 % de población Adolescentes de 12 años mas el 10% de adolesc. De 13 y 15 años que no fueron vacunados</t>
  </si>
  <si>
    <t>Visita</t>
  </si>
  <si>
    <t>Persona de Comunidad con factores de riesgo</t>
  </si>
  <si>
    <t>Informe Trimestral</t>
  </si>
  <si>
    <t>TOTAL HORAS A FINANC.C/TRANSF.NIVEL CENTRAL (G) + (H) = (I)</t>
  </si>
  <si>
    <t>TOTAL HORAS A FINANC.C/TRANSF.NIVEL CENTRAL (J) + (K)  = (L)</t>
  </si>
  <si>
    <t>TOTAL HORAS A FINANC. POR OTRAS FUENTES  (O) X (S) horas = (P)</t>
  </si>
  <si>
    <t>Gestante Atendida</t>
  </si>
  <si>
    <t>A. Mayor Atendido</t>
  </si>
  <si>
    <t xml:space="preserve">80% de niñas y niños de 6 a 11 años afiliados al SIS. </t>
  </si>
  <si>
    <t>Adultos mayores, incrementar 5 % a lo atendido el año anterior</t>
  </si>
  <si>
    <t xml:space="preserve">60% de gestantes programadas para atención prenatal </t>
  </si>
  <si>
    <t>Usuario &gt; 5 años</t>
  </si>
  <si>
    <t>Joven, adulto y adulto mayor</t>
  </si>
  <si>
    <t>Z010</t>
  </si>
  <si>
    <t>99173 Y Z010</t>
  </si>
  <si>
    <t>CODIGOS DE AMETROPIA (H52.7)</t>
  </si>
  <si>
    <t>CODIGOS DE AMETROPIA + RF en LAB</t>
  </si>
  <si>
    <t xml:space="preserve">RF EN LAB  </t>
  </si>
  <si>
    <r>
      <t xml:space="preserve">Adulto de </t>
    </r>
    <r>
      <rPr>
        <sz val="10"/>
        <color rgb="FF92D050"/>
        <rFont val="Arial Narrow"/>
        <family val="2"/>
      </rPr>
      <t>40 a 59 años</t>
    </r>
    <r>
      <rPr>
        <sz val="10"/>
        <color theme="1"/>
        <rFont val="Arial Narrow"/>
        <family val="2"/>
      </rPr>
      <t xml:space="preserve"> y Adulto Mayor</t>
    </r>
  </si>
  <si>
    <t>Atención realizada por médico capacitado con Ia finalidad de identificar y evaluar a la persona de 40 años de edad a más, con dos o más factores de riesgo a glaucoma y establecer el diagnóstico presuntivo para su posterior referencia, incluye la determinación de la Presión intraocular ( PIO ) evaluación Médica y consejería integral</t>
  </si>
  <si>
    <t>COD CONSEJERIA INTEGRAL 99401 CON LAB SO Y COD SOSPECHA DE GLAUCOMA H400 o H409</t>
  </si>
  <si>
    <t>INCLUYE RF LAB</t>
  </si>
  <si>
    <t>SEGÚN PROGRAMACION ATENCION INTEGRAL DEL NIÑO MENOR DE 3 AÑOS (CRED)</t>
  </si>
  <si>
    <t>70 % de niños de 3 a 11 años (VER PROGRAMACION ALCANZADA POR RED COMO MR)</t>
  </si>
  <si>
    <t>SEGÚN PROGRAMACION ATENCION INTEGRAL DEL ADOLESCENTE (P.A.I.S. ADOLESCENTE)</t>
  </si>
  <si>
    <t>SEGÚN PROGRAMACION ATENCION INTEGRAL DEL JOVEN (P.A.I.S. JOVEN)</t>
  </si>
  <si>
    <t>SEGÚN PROGRAMACION ATENCION INTEGRAL DEL ADULTO (P.A.I.S. ADULTO)</t>
  </si>
  <si>
    <t>10 % de niños de 3 a 11 años programados en  el subproducto tamizaje  y deteccion de errores refractivos (VER PROGRAMACION ALCANZADA POR RED COMO MR)</t>
  </si>
  <si>
    <t>10 % de jovenes programados en  el subproducto tamizaje  y deteccion de errores refractivos</t>
  </si>
  <si>
    <t>10 % de adultos programados en  el subproducto tamizaje  y deteccion de errores refractivos</t>
  </si>
  <si>
    <t xml:space="preserve"> 85 %  de jovenes programados en  el subproducto evaluación y despistaje de errores refractivos</t>
  </si>
  <si>
    <t xml:space="preserve"> 85 %  de adultos programados en  el subproducto evaluación y despistaje de errores refractivos</t>
  </si>
  <si>
    <t>DOCUMENTO-CARGO DE RECEPCION</t>
  </si>
  <si>
    <t>25% de la poblacion de cuarenta años a más, pobre y extremadamente pobre (afiliadas al SIS) (VER PROGRAMACION ALCANZADA POR RED COMO MR)</t>
  </si>
  <si>
    <r>
      <t>Familias en distritos priorizados con población en riesgo por</t>
    </r>
    <r>
      <rPr>
        <b/>
        <sz val="10"/>
        <rFont val="Arial Narrow"/>
        <family val="2"/>
      </rPr>
      <t xml:space="preserve"> enfermedades no trasmisibles</t>
    </r>
    <r>
      <rPr>
        <sz val="10"/>
        <rFont val="Arial Narrow"/>
        <family val="2"/>
      </rPr>
      <t xml:space="preserve"> reciben </t>
    </r>
    <r>
      <rPr>
        <b/>
        <sz val="10"/>
        <rFont val="Arial Narrow"/>
        <family val="2"/>
      </rPr>
      <t>sesiones educativas en Salud Bucal</t>
    </r>
    <r>
      <rPr>
        <sz val="10"/>
        <rFont val="Arial Narrow"/>
        <family val="2"/>
      </rPr>
      <t xml:space="preserve"> en consumo de alimentos cariogénicos y no cariogénicos, así como medidas preventivas en salud bucal, a un grupo máximo de 15 familias, de 60 minutos de duración.</t>
    </r>
  </si>
  <si>
    <t xml:space="preserve">Familias de distritos priorizados </t>
  </si>
  <si>
    <t xml:space="preserve">Familias de los distritos priorizados </t>
  </si>
  <si>
    <r>
      <t>Familias de los distritos priorizados con población en riesgo por</t>
    </r>
    <r>
      <rPr>
        <b/>
        <sz val="10"/>
        <rFont val="Arial Narrow"/>
        <family val="2"/>
      </rPr>
      <t xml:space="preserve"> </t>
    </r>
    <r>
      <rPr>
        <sz val="10"/>
        <rFont val="Arial Narrow"/>
        <family val="2"/>
      </rPr>
      <t xml:space="preserve">enfermedades no trasmisibles en  </t>
    </r>
    <r>
      <rPr>
        <b/>
        <sz val="10"/>
        <rFont val="Arial Narrow"/>
        <family val="2"/>
      </rPr>
      <t>Diabetes y Malnutrición</t>
    </r>
    <r>
      <rPr>
        <sz val="10"/>
        <rFont val="Arial Narrow"/>
        <family val="2"/>
      </rPr>
      <t xml:space="preserve"> (Sobre peso y obesidad), recibirán </t>
    </r>
    <r>
      <rPr>
        <b/>
        <sz val="10"/>
        <rFont val="Arial Narrow"/>
        <family val="2"/>
      </rPr>
      <t>sesión educativa</t>
    </r>
    <r>
      <rPr>
        <sz val="10"/>
        <rFont val="Arial Narrow"/>
        <family val="2"/>
      </rPr>
      <t xml:space="preserve"> en prácticas saludables en alimentación y nutrición enfatizando en el consumo de frutas y verduras, consumo bajo de sal así como la demostración en la preparación de alimentos saludables y contenidos sobre la importancia para la salud de la práctica regular de la actividad física a un grupo máximo de 15 familias, de 60 minutos de duración.</t>
    </r>
  </si>
  <si>
    <r>
      <t xml:space="preserve">Familias de sectores priorizados (mapa de sectorización) de los distritos con población en riesgo de exposición a </t>
    </r>
    <r>
      <rPr>
        <b/>
        <sz val="10"/>
        <rFont val="Arial Narrow"/>
        <family val="2"/>
      </rPr>
      <t xml:space="preserve">metales pesados </t>
    </r>
    <r>
      <rPr>
        <sz val="10"/>
        <rFont val="Arial Narrow"/>
        <family val="2"/>
      </rPr>
      <t xml:space="preserve">y sustancias químicas (priorizando familias con algún miembro con factor de riesgo) reciben </t>
    </r>
    <r>
      <rPr>
        <b/>
        <sz val="10"/>
        <rFont val="Arial Narrow"/>
        <family val="2"/>
      </rPr>
      <t>sesión educativa</t>
    </r>
    <r>
      <rPr>
        <sz val="10"/>
        <rFont val="Arial Narrow"/>
        <family val="2"/>
      </rPr>
      <t xml:space="preserve"> en temas: Limpieza de la vivienda, manejo de polvos, ropa de trabajo, almacenamiento y medidas preventivas, lavado de manos, consumo de agua segura para evitar la contaminación por metales pesados, metaloides y otras sustancias química, a un grupo máximo de 15 familias, de 45 minutos de duración</t>
    </r>
  </si>
  <si>
    <r>
      <t xml:space="preserve">Familias de sectores priorizados (mapa de sectorización) de los distritos con población en riesgo de </t>
    </r>
    <r>
      <rPr>
        <b/>
        <sz val="10"/>
        <rFont val="Arial Narrow"/>
        <family val="2"/>
      </rPr>
      <t>enfermedades oculares</t>
    </r>
    <r>
      <rPr>
        <sz val="10"/>
        <rFont val="Arial Narrow"/>
        <family val="2"/>
      </rPr>
      <t xml:space="preserve"> (priorizando familias con algún miembro con factor de riesgo), reciben </t>
    </r>
    <r>
      <rPr>
        <b/>
        <sz val="10"/>
        <rFont val="Arial Narrow"/>
        <family val="2"/>
      </rPr>
      <t>sesiones educativas</t>
    </r>
    <r>
      <rPr>
        <sz val="10"/>
        <rFont val="Arial Narrow"/>
        <family val="2"/>
      </rPr>
      <t xml:space="preserve"> en prácticas saludables, cuidado integral de la salud ocular, detección temprana de errores refractarios, cataratas, entre otros.</t>
    </r>
  </si>
  <si>
    <t xml:space="preserve">50% de niños de 1 a 11 meses con CRED COMPLETO del año anterior. Tendencia en otras etapas de vida
50% de niños de 1 año a 1 año, 11 meses con CRED COMPLETO del año anterior. 
50% de niños de 2 años a 4 años, 11 meses con CRED COMPLETO del año anterior. 
50% de niños de 5 a 11 años con primer examen estomatológico del año anterior. 
50% de Gestantes programadas para la Atención Prenatal Reenfocada. 
30% de adultos mayores con primer examen estomatológico del año anterior. </t>
  </si>
  <si>
    <t xml:space="preserve">Según tendencia de los 3 últimos años en todas las etapas de vida </t>
  </si>
  <si>
    <t>50% de niños de 1 a 11 meses con CRED COMPLETO del año anterior.
50% de niños de 1 año a 1 año, 11 meses con CRED COMPLETO del año anterior.
50% de niños de 2 años a 4 años, 11 meses con CRED COMPLETO del año anterior. 
20% de niños de 5 a 11 años con primer examen estomatológico del año anterior. 
30% de Gestantes programadas para la Atención Prenatal Reenfocada. 
5% de adultos mayores con primer examen estomatológico del año anterior</t>
  </si>
  <si>
    <t xml:space="preserve">gestantes </t>
  </si>
  <si>
    <t xml:space="preserve">Niños  6- 11 años </t>
  </si>
  <si>
    <t xml:space="preserve"> Atendido</t>
  </si>
  <si>
    <t xml:space="preserve">15% de niños de 3 a 11 años con primer examen estomatológico del año anterior.
</t>
  </si>
  <si>
    <t xml:space="preserve"> 20% de niños de 1 a 11 meses con CRED COMPLETO del año anterior.
20% de niños de 1 año a 1 año, 11 meses con CRED COMPLETO del año anterior.
20% de niños de 2 años a 4 años, 11 meses con CRED COMPLETO del año anterior.
30% de niños de 5 a 11 años con primer examen estomatológico del año anterior.
20% de Gestantes programadas para la Atención Prenatal Reenfocada.
5% de adultos mayores con primer examen estomatológico del año anterior                    </t>
  </si>
  <si>
    <t>50% de niños de 1 a 11 meses con CRED COMPLETO del año anterior. 
50% de niños de 1 año a 1 año, 11 meses con CRED COMPLETO del año anterior.
 50% de niños de 2 años a 4 años, 11 meses con CRED COMPLETO del año anterior. 
50% de niños de 5 a 11 años con primer examen estomatológico del año anterior. 
50% de Gestantes programadas para la Atención Prenatal Reenfocada. 
15% de adultos mayores con primer examen estomatológico del año anterior. Tendencia del año anterio en otras etapas de vida.</t>
  </si>
  <si>
    <t xml:space="preserve">50% de Gestantes programadas para la Atención Prenatal Reenfocada. Tendencia del año anterior en otras etapas de vida
15% de adultos mayores con primer examen estomatológico del año anterior. </t>
  </si>
  <si>
    <t>1. 15% de niños de 1 a 11 meses con CRED COMPLETO del año anterior. 
. 15% de niños de 1 año a 1 año, 11 meses con CRED COMPLETO del año anterior.
. 15% de niños de 2 años a 4 años, 11 meses con CRED COMPLETO del año anterior.
. 15% de niños de 5 a 11 años con primer examen estomatológico del año anterior.
. 30% de Gestantes programadas para la Atención Prenatal Reenfocada.
 10% de adultos mayores con primer examen estomatológico del año anterior. 
. Tendencia del año anterior en otras etapas de vida.</t>
  </si>
  <si>
    <t xml:space="preserve">15% de niños de 1 a 11 meses con CRED COMPLETO del año anterior. Tendencia del año anterior en otras etapas de vida
15% de niños de 1 año a 1 año, 11 meses con CRED COMPLETO del año anterior.
15% de niños de 2 años a 4 años, 11 meses con CRED COMPLETO del año anterior.
15% de niños de 5 a 11 años con primer examen estomatológico del año anterior.
30% de Gestantes programadas para la Atención Prenatal Reenfocada.
10% de adultos mayores con primer examen estomatológico del año anterior. </t>
  </si>
  <si>
    <t>5% de niños de 1 a 11 meses con CRED COMPLETO del año anterior.
15% de niños de 1 año a 1 año, 11 meses con CRED COMPLETO del año anterior.
15% de niños de 2 años a 4 años, 11 meses con CRED COMPLETO del año anterior.
15% de niños de 5 a 11 años con primer examen estomatológico del año anterior </t>
  </si>
  <si>
    <t xml:space="preserve">Niño
</t>
  </si>
  <si>
    <t xml:space="preserve">% DE NIÑOS MENORES DE 110 y 130 dias SUPLEMENTADOS CON SULFATO FERROSO EN GOTAS </t>
  </si>
  <si>
    <t>SESIÓN DE ATENCION TEMPRANA DE DESARROLLO</t>
  </si>
  <si>
    <t>R. N. Atendido</t>
  </si>
  <si>
    <t>Niño Atendido</t>
  </si>
  <si>
    <t>% DE RECIEN NACIDOS CON SESIONES DE ATENCION TEMPRANA DE DESARRLLO</t>
  </si>
  <si>
    <t>% DE NIÑAS Y NIÑOS CON SESIONES DE ATENCION TEMPRANA DE DESARRLLO</t>
  </si>
  <si>
    <t>% DE NIÑOS DE 4 años a 5 años SUPLEMENTADOS CON HIERRO Y/O MICRONUTRIENTES</t>
  </si>
  <si>
    <t>% DE NIÑOS DE &lt;1 AÑO SUPLEMENTADOS CON HIERRO Y/O MICRONUTRIENTES</t>
  </si>
  <si>
    <t>% DE NIÑOS DE 1 años SUPLEMENTADOS CON HIERRO Y/O MICRONUTRIENTES</t>
  </si>
  <si>
    <t>1 años</t>
  </si>
  <si>
    <t>% DE NIÑOS DE 2 años  SUPLEMENTADOS CON HIERRO Y/O MICRONUTRIENTES</t>
  </si>
  <si>
    <t>% DE NIÑOS DE 3 años  SUPLEMENTADOS CON HIERRO Y/O MICRONUTRIENTES</t>
  </si>
  <si>
    <t>100 % de Niños &lt; 1 año prioritariamente Afiliados SIS y sin seguro</t>
  </si>
  <si>
    <t>100 % de Niños menores de 1 año prioritariamente Afiliados SIS y sin seguro</t>
  </si>
  <si>
    <r>
      <t xml:space="preserve">100 % de Niños de 1 años que </t>
    </r>
    <r>
      <rPr>
        <b/>
        <sz val="10"/>
        <rFont val="Arial Narrow"/>
        <family val="2"/>
      </rPr>
      <t>no</t>
    </r>
    <r>
      <rPr>
        <sz val="10"/>
        <rFont val="Arial Narrow"/>
        <family val="2"/>
      </rPr>
      <t xml:space="preserve"> recibieron las 12 entregas de micronutrientes antes de los 2 años</t>
    </r>
  </si>
  <si>
    <r>
      <t xml:space="preserve">100 % de Niños de 2 años que </t>
    </r>
    <r>
      <rPr>
        <b/>
        <sz val="10"/>
        <rFont val="Arial Narrow"/>
        <family val="2"/>
      </rPr>
      <t>no</t>
    </r>
    <r>
      <rPr>
        <sz val="10"/>
        <rFont val="Arial Narrow"/>
        <family val="2"/>
      </rPr>
      <t xml:space="preserve"> recibieron las 12 entregas de micronutrientes antes de los 3 años</t>
    </r>
  </si>
  <si>
    <r>
      <t xml:space="preserve">100 % de Niños de 4 años que </t>
    </r>
    <r>
      <rPr>
        <b/>
        <sz val="10"/>
        <rFont val="Arial Narrow"/>
        <family val="2"/>
      </rPr>
      <t>no</t>
    </r>
    <r>
      <rPr>
        <sz val="10"/>
        <rFont val="Arial Narrow"/>
        <family val="2"/>
      </rPr>
      <t xml:space="preserve"> recibieron las 12 entregas de micronutrientes antes de los 3 años</t>
    </r>
  </si>
  <si>
    <t xml:space="preserve"> "según R.M. N° 099-2014/MINSA, se aprueba la Directiva Administrativa N° 197-MINSA/DGSP-V.01 que establece la Cartera de Servicios de Salud</t>
  </si>
  <si>
    <t>quintil nacional</t>
  </si>
  <si>
    <t>quint reg 2013</t>
  </si>
  <si>
    <t>quintil reg FED2007</t>
  </si>
  <si>
    <t>q1-2 2013+2007</t>
  </si>
  <si>
    <t>Programar el 100% de la población canina , por la circulación del virus rabico</t>
  </si>
  <si>
    <t>TIEMPO POR ACTIVIDAD</t>
  </si>
  <si>
    <t>CONCENTRACIÓN</t>
  </si>
  <si>
    <t>Adulto de 40 a 59 años y Adulto Mayor</t>
  </si>
  <si>
    <t>TAMIZAJE DE POBLACION EN AREAS DE RIESGOS DE CISTICERCOSIS</t>
  </si>
  <si>
    <t xml:space="preserve">Intervención orientada a detectar casos de CISTICERCOSIS  en  los establecimientos de salud de áreas rurales de riesgo  realizado por personal de salud capacitado que incluye consulta médica, toma de muestras, diagnóstico serológico, diagnóstico por imágenes. También incluye toma de muestra de canes </t>
  </si>
  <si>
    <t xml:space="preserve">Solo para  áreas de riesgo Programar 50% de la población escolar de 3-17 años. </t>
  </si>
  <si>
    <t>CANES VACUNADO CONTRA LA RABIA</t>
  </si>
  <si>
    <t>PERSONA EXPUESTA A RABIA RECIBE ATENCIÓN INTEGRAL</t>
  </si>
  <si>
    <t>PERSONA EXPUESTA A RABIA CON DIAGNOSTICO CONFIRMATORIO (EXTRACCION DE MUESTRA ENCEFALICA DE CAN)</t>
  </si>
  <si>
    <t>INSPECCION DE VIVIENDAS EN ESCENARIO 1</t>
  </si>
  <si>
    <t>INSPECCION DE VIVIENDAS EN ESCENARIO II</t>
  </si>
  <si>
    <t>VIVIENDAS UBICADAS EN ESCENARIO II Y III DE TRANSMISIÓN DE DENGUE PROTEGIDAS CON TRATAMIENTO FOCAL Y CONTROL FÍSICO</t>
  </si>
  <si>
    <t>VIVIENDAS UBICADAS EN ESCENARIO II Y III DE TRANSMISIÓN DE DENGUE PROTEGIDAS CON NEBULIZACIÓN ESPACIAL</t>
  </si>
  <si>
    <t xml:space="preserve"> Índice Aédico (IA), Índice de Recipientes (IR), Índice de Breteau (IB)</t>
  </si>
  <si>
    <t>Cobertura de Vivienda (CV) e Índice Aédico</t>
  </si>
  <si>
    <t>Vivienda Nebulizada</t>
  </si>
  <si>
    <t>Poblacion en áreas vulnerables</t>
  </si>
  <si>
    <t>Poblacion en áreas de riesgo para Dengue</t>
  </si>
  <si>
    <t xml:space="preserve">Vivienda </t>
  </si>
  <si>
    <t>vivienda</t>
  </si>
  <si>
    <t>Son las acciones que realiza el personal de los establecimientos de salud de las áreas de transmisión de Dengue con el objetivo de aplicar plaguicidas adulticidas de uso en salud pública para la nebulización espacial (Control químico adulticida selectivo), de efecto instantáneo, de efectividad comprobada utilizando equipos portátiles, con dispositivo Ultra bajo Volumen ULV, en las siguientes situaciones:
 Escenario II: Ante la presencia de un caso confirmado de DENGUE IMPORTADO y la presencia de vector en estadío adulto, además de las fases acuáticas (larval y pupal), se realiza el CERCO entomológico epidemiológico, que consiste en la nebulización espacial al 100% de las viviendas que se encuentran en un área de 400 metros cuadrados, que implica un radio de 100 metros o 4 manzanas alrededor del caso detectado, la intervención consistirá en una vuelta de aplicación.
 Escenario III. Ante la presencia de casos confirmados de DENGUE AUTÓCTONOS se realiza la nebulización espacial priorizando las zonas con mayor número de casos. La intervención comprende 01 ciclo de aplicación de 03 vueltas con un intervalo de 3 - 5 días entre cada vuelta. Realizado por personal de salud capacitado.</t>
  </si>
  <si>
    <t>Inspeccción del 100% de viviendas programadas seugun el MAS en forma trimestral ( cada 03 meses), con un rendimiento de 25 viviendas por dia por cada inspector</t>
  </si>
  <si>
    <t>Tratamiento Focal y Físico al 100% de viviendas  en forma trimestral ( cada 03 meses), con un rendimiento de 25 viviendas por dia por cada inspector</t>
  </si>
  <si>
    <t xml:space="preserve">Escenario II: se realiza el cerco epidemiológico, con la nebulización espacial al 100% de las viviendas que se encuentran en un área de 400 metros cuadrados, que implica un radio de 100 metros 4 manzanas alrededor del caso detectado, con una vuelta de aplicación.
Escenario III: se considera nebulización espacial al 70% del total de viviendas de las localidades en áreas de riesgo de transmisión, que comprende 01 ciclo de aplicación de 03 vueltas.
</t>
  </si>
  <si>
    <t>VALORACIÓN CLINICA Y TAMIZAJE LABORATORIAL DE EMFERMEDADE CRONICAS NO TRANSMISIBLES</t>
  </si>
  <si>
    <t>ZO19 ( DNT) EN LAB</t>
  </si>
  <si>
    <t>Conjunto de actividades para la identificación de factores de riesgo modificables de diabetes e hipertensión, incluye la valoración clínica   y consulta por profesional de la salud.</t>
  </si>
  <si>
    <t>10% de los niños atendidos en el establecimiento de salud al año anterior. Progresivamente incrementar la proporcion hasta cubrir el 100% de los atendidos.</t>
  </si>
  <si>
    <t>% DE ADOLESCENTES  EVALUADOS CON VALORACIÓN CLINICA DE FACTORES DE RIESGO. (12 A 17 AÑOS)</t>
  </si>
  <si>
    <t>% DE ADULTOS EVALUADOS CON VALORACIÓN CLÍNICA DE FACTORES DE RIESGO (30 A 39 AÑOS)</t>
  </si>
  <si>
    <t>U26.2 ( DNT EN LAB )</t>
  </si>
  <si>
    <t>TRATAMIENTO Y CONTROL DE PERSONAS CON HIPERTENSIÓN ARTERIAL</t>
  </si>
  <si>
    <t>I10X ( PC EN LAB) + U310</t>
  </si>
  <si>
    <t>Intervencion dirigida a personas con Hipertensión Arterial  en establecimiento de salud que cuenta con profesional médico, (I-2, I-3, I-4) con la finalidad de brindar tratamiento integral para el control de su enfermedad que han sido tipificados como controlados y de no alto riesgo. Una consulta médica trimestral.</t>
  </si>
  <si>
    <t>Incremento del 10% de atenciones a personas con Hipertesion Arterial de no alto riesgo y controlados que recibieron tratamiento el año anterior</t>
  </si>
  <si>
    <t>I10X asociado a U310</t>
  </si>
  <si>
    <t>Intervención dirigida a personas con Hipertensión Arterial  en establecimiento de salud que cuenta con profesional médico, (I-2, I-3, I-4) con la finalidad de brindar tratamiento integral para el control de su enfermedad que han sido tipificados como no controlados  y de no alto riesgo. Una consulta médica mensual.</t>
  </si>
  <si>
    <t>Incremento del 10% de atenciones a personas con Hipertesion Arterial de no alto riesgo no controlados que recibieron tratamiento el año anterior</t>
  </si>
  <si>
    <t>TRATAMIENTO Y CONTROL DE PERSONAS CON DIABETES</t>
  </si>
  <si>
    <t>E119 ( PC EN LAB) + u310</t>
  </si>
  <si>
    <r>
      <t xml:space="preserve">% DE JOVENES DIABETICOS NO COMPLICADOS Y </t>
    </r>
    <r>
      <rPr>
        <b/>
        <sz val="11"/>
        <color theme="1"/>
        <rFont val="Arial Narrow"/>
        <family val="2"/>
      </rPr>
      <t>CONTROLADOS</t>
    </r>
    <r>
      <rPr>
        <sz val="11"/>
        <color theme="1"/>
        <rFont val="Arial Narrow"/>
        <family val="2"/>
      </rPr>
      <t xml:space="preserve"> CON TRATAMIENTO</t>
    </r>
  </si>
  <si>
    <t>Intervención que se brinda a personas con diabetetes Mellitus sin complicaciones que han logrado alcanzar metas de control cardiometabólico, glicemia en ayunas de 70 a 130mg/dl en 2 mediciones y presion arterial menor de 140/80mmHg, se realiza en establecimientos (I-2, I-3, I-4)  La consulta es una vez trimestral, al menos una vez por año se realizará evaluación de complicaciones y comorbilidades.</t>
  </si>
  <si>
    <t>Incremento del 10% de atenciones a personas con Diabetes Mellitus no complicados y controlados que recibieron tratamiento el año anterior</t>
  </si>
  <si>
    <r>
      <t xml:space="preserve">% DE ADULTOS DIABETICOS NO COMPLICADOS Y </t>
    </r>
    <r>
      <rPr>
        <b/>
        <sz val="11"/>
        <color theme="1"/>
        <rFont val="Arial Narrow"/>
        <family val="2"/>
      </rPr>
      <t>CONTROLADOS</t>
    </r>
    <r>
      <rPr>
        <sz val="11"/>
        <color theme="1"/>
        <rFont val="Arial Narrow"/>
        <family val="2"/>
      </rPr>
      <t xml:space="preserve"> CON TRATAMIENTO</t>
    </r>
  </si>
  <si>
    <r>
      <t xml:space="preserve">% DE ADULTOS MAYORES DIABETICOS DE </t>
    </r>
    <r>
      <rPr>
        <b/>
        <sz val="11"/>
        <rFont val="Arial Narrow"/>
        <family val="2"/>
      </rPr>
      <t>NO COMPLICADO</t>
    </r>
    <r>
      <rPr>
        <sz val="11"/>
        <rFont val="Arial Narrow"/>
        <family val="2"/>
      </rPr>
      <t xml:space="preserve"> Y </t>
    </r>
    <r>
      <rPr>
        <b/>
        <sz val="11"/>
        <rFont val="Arial Narrow"/>
        <family val="2"/>
      </rPr>
      <t>CONTROLADOS</t>
    </r>
    <r>
      <rPr>
        <sz val="11"/>
        <rFont val="Arial Narrow"/>
        <family val="2"/>
      </rPr>
      <t xml:space="preserve"> CON TRATAMIENTO</t>
    </r>
  </si>
  <si>
    <t>E119 + U310</t>
  </si>
  <si>
    <r>
      <t xml:space="preserve">% DE JOVENES DIABETICOS NO COMPLICADOS </t>
    </r>
    <r>
      <rPr>
        <b/>
        <sz val="11"/>
        <color theme="1"/>
        <rFont val="Arial Narrow"/>
        <family val="2"/>
      </rPr>
      <t>NO CONTROLADOS</t>
    </r>
    <r>
      <rPr>
        <sz val="11"/>
        <color theme="1"/>
        <rFont val="Arial Narrow"/>
        <family val="2"/>
      </rPr>
      <t xml:space="preserve"> CON TRATAMIENTO</t>
    </r>
  </si>
  <si>
    <t>Intervención que se brinda a personas con Diabetetes Mellitus sin complicaciones y pese a recibir tratamiento no logra alcanzar niveles de glicemia en ayunas de 70 a 130mg/dl  y  presión arterial menor de 140/80mmHg, se realiza en establecimientos (I-2, I-3, I-4)  La consulta es una vez por mes, al menos una vez por año se realizará evaluación de complicaciones y comorbilidades.</t>
  </si>
  <si>
    <t>Incremento del 10% de atenciones a personas con Diabetes Mellitus no complicados no controlados que recibieron tratamiento el año anterior</t>
  </si>
  <si>
    <r>
      <t xml:space="preserve">% DE ADULTOS DIABETICOS NO COMPLICADOS Y </t>
    </r>
    <r>
      <rPr>
        <b/>
        <sz val="11"/>
        <color theme="1"/>
        <rFont val="Arial Narrow"/>
        <family val="2"/>
      </rPr>
      <t>NO CONTROLADOS</t>
    </r>
    <r>
      <rPr>
        <sz val="11"/>
        <color theme="1"/>
        <rFont val="Arial Narrow"/>
        <family val="2"/>
      </rPr>
      <t xml:space="preserve"> CON TRATAMIENTO</t>
    </r>
  </si>
  <si>
    <r>
      <t>% DE ADULTOS MAYORES DIABETICOS DE</t>
    </r>
    <r>
      <rPr>
        <b/>
        <sz val="11"/>
        <color theme="1"/>
        <rFont val="Arial Narrow"/>
        <family val="2"/>
      </rPr>
      <t xml:space="preserve"> NO ALTO RIESGO</t>
    </r>
    <r>
      <rPr>
        <sz val="11"/>
        <color theme="1"/>
        <rFont val="Arial Narrow"/>
        <family val="2"/>
      </rPr>
      <t xml:space="preserve"> Y </t>
    </r>
    <r>
      <rPr>
        <b/>
        <sz val="11"/>
        <color theme="1"/>
        <rFont val="Arial Narrow"/>
        <family val="2"/>
      </rPr>
      <t>NO CONTROLADOS</t>
    </r>
    <r>
      <rPr>
        <sz val="11"/>
        <color theme="1"/>
        <rFont val="Arial Narrow"/>
        <family val="2"/>
      </rPr>
      <t xml:space="preserve"> QUE RECIBEN TRATAMIENTO</t>
    </r>
  </si>
  <si>
    <t>Intervención que se brinda a personas con Diabetes Mellitus sin complicaciones y pese a recibir tratamiento no logra alcanzar niveles de glicemia en ayunas de 70 a 130mg/dl   y presión arterial menor de 140/80mmHg, se realiza en establecimientos (I-2, I-3, I-4)  La consulta es una vez por mes, al menos una vez por año se realizará evaluacion de complicaciones y comorbilidades.</t>
  </si>
  <si>
    <t>E119 ( VAL EN LAB)</t>
  </si>
  <si>
    <t>VALORACION DE COMPLICACIONES EN EL PACIENTE DIABETICO</t>
  </si>
  <si>
    <t>Pacientes Diabéticos</t>
  </si>
  <si>
    <t xml:space="preserve">Paciente Valorado </t>
  </si>
  <si>
    <t>Intervención dirigida a personas con diagnóstico de diabetes  para efectuar la valoración inicial o anual de sus complicaciones/comorbilidades</t>
  </si>
  <si>
    <t>PACIENTES DIABETICOS USUARIOS DEL ESTABLECIMIENTO DE SALUD</t>
  </si>
  <si>
    <t xml:space="preserve">Intervención a pacientes con hipertensión arterial o diabetes  </t>
  </si>
  <si>
    <t>I10X o E119 + Z136 ( BAJ-MOD-ALT-MA EN LAB)</t>
  </si>
  <si>
    <t>PACIENTES  CON HTA O DIABETES CON ESTRATIFICACION DE RIESGO CARDIOVASCULAR</t>
  </si>
  <si>
    <t xml:space="preserve">pacientes Hipertensos y Diabéticos </t>
  </si>
  <si>
    <t>Paciente Estratificado</t>
  </si>
  <si>
    <t>Intervención dirigida a personas de 18 años a más con hipertensión arterial o diabetes  con el propósito de valorar el riesgo cardiovascular inicial y anual.</t>
  </si>
  <si>
    <t xml:space="preserve">PACIENTES CON ENFERMEDAD CARDIOMETABOLICA ORGANIZADOS </t>
  </si>
  <si>
    <t>C009 o C010 o  C012 Def ( numero de participantes lab) + U0050 o U0051 o U0099</t>
  </si>
  <si>
    <t>pacientes Hipertensos y Diabéticos identificados</t>
  </si>
  <si>
    <t>Persona Educada</t>
  </si>
  <si>
    <t>Intervención que se brinda en establecimientos de salud (I-2, I-3, I-4) que brindan tratamiento y control de pacientes con enfermedad hipertensiva o diabética donde se haya conformado asociación de personas con enfermedad cardiometabólica y se brinde  sesión Educativa, sesión demostrativa o sesión de ayuda mutua.</t>
  </si>
  <si>
    <t>Incremento de10 % de personas que han asisitdo al menos a una de las trres actividades el año anterior.</t>
  </si>
  <si>
    <r>
      <t xml:space="preserve">% DE ADULTOS EVALUADOS CON VALORACIÓN CLÍNICA DE FACTORES DE RIESGO Y </t>
    </r>
    <r>
      <rPr>
        <b/>
        <sz val="10"/>
        <color theme="1"/>
        <rFont val="Arial Narrow"/>
        <family val="2"/>
      </rPr>
      <t>TAMIZAJE LABORATORIAL</t>
    </r>
    <r>
      <rPr>
        <sz val="10"/>
        <color theme="1"/>
        <rFont val="Arial Narrow"/>
        <family val="2"/>
      </rPr>
      <t>(40 A 59 AÑOS)</t>
    </r>
  </si>
  <si>
    <r>
      <t>% DE ADULTOS MAYORES CON VALORACIÓN CLINICA DE FACTORES DE RIESGO Y</t>
    </r>
    <r>
      <rPr>
        <b/>
        <sz val="10"/>
        <color theme="1"/>
        <rFont val="Arial Narrow"/>
        <family val="2"/>
      </rPr>
      <t xml:space="preserve"> TAMIZAJE LABORATORIAL</t>
    </r>
    <r>
      <rPr>
        <sz val="10"/>
        <color theme="1"/>
        <rFont val="Arial Narrow"/>
        <family val="2"/>
      </rPr>
      <t xml:space="preserve"> (60 A MAS)</t>
    </r>
  </si>
  <si>
    <r>
      <t xml:space="preserve">% DE JOVENES HIPERTENSOS DE NO ALTO RIESGO Y </t>
    </r>
    <r>
      <rPr>
        <b/>
        <sz val="10"/>
        <color theme="1"/>
        <rFont val="Arial Narrow"/>
        <family val="2"/>
      </rPr>
      <t>CONTROLADOS</t>
    </r>
    <r>
      <rPr>
        <sz val="10"/>
        <color theme="1"/>
        <rFont val="Arial Narrow"/>
        <family val="2"/>
      </rPr>
      <t xml:space="preserve"> QUE RECIBE TRATAMIENTO</t>
    </r>
  </si>
  <si>
    <r>
      <t xml:space="preserve">% DE ADULTOS HIPERTENSOS DE NO ALTO RIESGO Y </t>
    </r>
    <r>
      <rPr>
        <b/>
        <sz val="10"/>
        <color theme="1"/>
        <rFont val="Arial Narrow"/>
        <family val="2"/>
      </rPr>
      <t xml:space="preserve">CONTROLADOS </t>
    </r>
    <r>
      <rPr>
        <sz val="10"/>
        <color theme="1"/>
        <rFont val="Arial Narrow"/>
        <family val="2"/>
      </rPr>
      <t>QUE RECIBE TRATAMIENTO</t>
    </r>
  </si>
  <si>
    <r>
      <t xml:space="preserve">% DE ADULTOS MAYORES HIPERTENSOS DE NO ALTO RIESGO </t>
    </r>
    <r>
      <rPr>
        <b/>
        <sz val="10"/>
        <color theme="1"/>
        <rFont val="Arial Narrow"/>
        <family val="2"/>
      </rPr>
      <t xml:space="preserve">CONTROLADOS </t>
    </r>
    <r>
      <rPr>
        <sz val="10"/>
        <color theme="1"/>
        <rFont val="Arial Narrow"/>
        <family val="2"/>
      </rPr>
      <t>QUE RECIBEN TRATAMIENTO</t>
    </r>
  </si>
  <si>
    <r>
      <t xml:space="preserve">% DE JOVENES HIPERTENSOS DE NO ALTO RIESGO </t>
    </r>
    <r>
      <rPr>
        <b/>
        <sz val="10"/>
        <color theme="1"/>
        <rFont val="Arial Narrow"/>
        <family val="2"/>
      </rPr>
      <t>NO CONTROLADOS</t>
    </r>
    <r>
      <rPr>
        <sz val="10"/>
        <color theme="1"/>
        <rFont val="Arial Narrow"/>
        <family val="2"/>
      </rPr>
      <t xml:space="preserve"> QUE RECIBE TRATAMIENTO</t>
    </r>
  </si>
  <si>
    <r>
      <t xml:space="preserve">% DE ADULTOS HIPERTENSOS DE NO ALTO RIESGO </t>
    </r>
    <r>
      <rPr>
        <b/>
        <sz val="10"/>
        <color theme="1"/>
        <rFont val="Arial Narrow"/>
        <family val="2"/>
      </rPr>
      <t>NO CONTROLADOS</t>
    </r>
    <r>
      <rPr>
        <sz val="10"/>
        <color theme="1"/>
        <rFont val="Arial Narrow"/>
        <family val="2"/>
      </rPr>
      <t xml:space="preserve"> QUE RECIBE TRATAMIENTO</t>
    </r>
  </si>
  <si>
    <r>
      <t xml:space="preserve">% DE ADULTOS MAYORES HIPERTENSOS DE NO ALTO RIESGO Y </t>
    </r>
    <r>
      <rPr>
        <b/>
        <sz val="10"/>
        <color theme="1"/>
        <rFont val="Arial Narrow"/>
        <family val="2"/>
      </rPr>
      <t>NO CONTROLADOS</t>
    </r>
    <r>
      <rPr>
        <sz val="10"/>
        <color theme="1"/>
        <rFont val="Arial Narrow"/>
        <family val="2"/>
      </rPr>
      <t xml:space="preserve"> QUE RECIBEN TRATAMIENTO</t>
    </r>
  </si>
  <si>
    <t>% DE ADOLESCENTES QUE RECIBEN TRATAMIENTO ANTIPARASITARIO PROFILACTICO</t>
  </si>
  <si>
    <r>
      <t>100 % de  adolescentes mujeres con</t>
    </r>
    <r>
      <rPr>
        <b/>
        <sz val="10"/>
        <rFont val="Arial Narrow"/>
        <family val="2"/>
      </rPr>
      <t xml:space="preserve"> plan de atención integral ejecutado</t>
    </r>
  </si>
  <si>
    <t>N° de mujeres de 50 a 64 años con  TAMIZAJE CON PAPANICOLAOU PARA DETECCION DE CANCER DE CUELLO UTERINO</t>
  </si>
  <si>
    <t>N° de mujeres de 30 a 64 años, TAMIZAJE CON INSPECCION VISUAL CON ACIDO ACETICO PARA DETECCION DE CANCER DE CUELLO UTERINO</t>
  </si>
  <si>
    <t>Se programa al 25 % de la población mayor de 50 años de edad, afiliada al SIS, (VER PROGRAMACION ALCANZADA POR RED COMO MR)</t>
  </si>
  <si>
    <r>
      <t xml:space="preserve">% DE POBLACION MAYOR DE 40 AÑOS CON TAMIZAJE DE LA PERSONA CON </t>
    </r>
    <r>
      <rPr>
        <b/>
        <sz val="10"/>
        <rFont val="Arial Narrow"/>
        <family val="2"/>
      </rPr>
      <t>RIESGO DE GLAUCOMA</t>
    </r>
  </si>
  <si>
    <r>
      <t xml:space="preserve">% DE POBLACION MAYOR DE 40 AÑOS CON </t>
    </r>
    <r>
      <rPr>
        <b/>
        <sz val="10"/>
        <rFont val="Arial Narrow"/>
        <family val="2"/>
      </rPr>
      <t xml:space="preserve">CONSEJERIA </t>
    </r>
    <r>
      <rPr>
        <sz val="10"/>
        <rFont val="Arial Narrow"/>
        <family val="2"/>
      </rPr>
      <t xml:space="preserve">EN SALUD OCULAR- </t>
    </r>
    <r>
      <rPr>
        <b/>
        <sz val="10"/>
        <rFont val="Arial Narrow"/>
        <family val="2"/>
      </rPr>
      <t>GLAUCOMA</t>
    </r>
  </si>
  <si>
    <r>
      <t xml:space="preserve">% DE POBLACION MAYOR DE 40 AÑOS CON </t>
    </r>
    <r>
      <rPr>
        <b/>
        <sz val="10"/>
        <rFont val="Arial Narrow"/>
        <family val="2"/>
      </rPr>
      <t>REFERENCIA</t>
    </r>
    <r>
      <rPr>
        <sz val="10"/>
        <rFont val="Arial Narrow"/>
        <family val="2"/>
      </rPr>
      <t xml:space="preserve"> PARA DIAGNOSTICO Y TRATAMIENTO DE </t>
    </r>
    <r>
      <rPr>
        <b/>
        <sz val="10"/>
        <rFont val="Arial Narrow"/>
        <family val="2"/>
      </rPr>
      <t>GLAUCOMA</t>
    </r>
  </si>
  <si>
    <r>
      <t xml:space="preserve">% DE ADULTOS EVALUADOS CON VALORACIÓN CLÍNICA DE FACTORES DE RIESGO Y </t>
    </r>
    <r>
      <rPr>
        <b/>
        <sz val="10"/>
        <rFont val="Arial Narrow"/>
        <family val="2"/>
      </rPr>
      <t>TAMIZAJE LABORATORIAL</t>
    </r>
    <r>
      <rPr>
        <sz val="10"/>
        <rFont val="Arial Narrow"/>
        <family val="2"/>
      </rPr>
      <t>(40 A 59 AÑOS)</t>
    </r>
  </si>
  <si>
    <r>
      <t xml:space="preserve">Conjunto de actividades para la identificación de factores de riesgo modificables de diabetes e hipertensión, incluye la valoración clínica , </t>
    </r>
    <r>
      <rPr>
        <b/>
        <sz val="11"/>
        <rFont val="Arial Narrow"/>
        <family val="2"/>
      </rPr>
      <t>examenes de laboratorio obligatorio</t>
    </r>
    <r>
      <rPr>
        <sz val="11"/>
        <rFont val="Arial Narrow"/>
        <family val="2"/>
      </rPr>
      <t xml:space="preserve"> en personas de 40 años a más,  y consulta por profesional de la salud para la entrega de resultados y manejo.</t>
    </r>
  </si>
  <si>
    <r>
      <t>% DE ADULTOS MAYORES CON VALORACIÓN CLINICA DE FACTORES DE RIESGO Y</t>
    </r>
    <r>
      <rPr>
        <b/>
        <sz val="10"/>
        <rFont val="Arial Narrow"/>
        <family val="2"/>
      </rPr>
      <t xml:space="preserve"> TAMIZAJE LABORATORIAL</t>
    </r>
    <r>
      <rPr>
        <sz val="10"/>
        <rFont val="Arial Narrow"/>
        <family val="2"/>
      </rPr>
      <t xml:space="preserve"> (60 A MAS)</t>
    </r>
  </si>
  <si>
    <r>
      <t xml:space="preserve">% DE JOVENES HIPERTENSOS DE NO ALTO RIESGO Y </t>
    </r>
    <r>
      <rPr>
        <b/>
        <sz val="10"/>
        <rFont val="Arial Narrow"/>
        <family val="2"/>
      </rPr>
      <t>CONTROLADOS</t>
    </r>
    <r>
      <rPr>
        <sz val="10"/>
        <rFont val="Arial Narrow"/>
        <family val="2"/>
      </rPr>
      <t xml:space="preserve"> QUE RECIBE TRATAMIENTO</t>
    </r>
  </si>
  <si>
    <r>
      <t xml:space="preserve">% DE ADULTOS HIPERTENSOS DE NO ALTO RIESGO Y </t>
    </r>
    <r>
      <rPr>
        <b/>
        <sz val="10"/>
        <rFont val="Arial Narrow"/>
        <family val="2"/>
      </rPr>
      <t xml:space="preserve">CONTROLADOS </t>
    </r>
    <r>
      <rPr>
        <sz val="10"/>
        <rFont val="Arial Narrow"/>
        <family val="2"/>
      </rPr>
      <t>QUE RECIBE TRATAMIENTO</t>
    </r>
  </si>
  <si>
    <r>
      <t xml:space="preserve">% DE ADULTOS MAYORES HIPERTENSOS DE NO ALTO RIESGO </t>
    </r>
    <r>
      <rPr>
        <b/>
        <sz val="10"/>
        <rFont val="Arial Narrow"/>
        <family val="2"/>
      </rPr>
      <t xml:space="preserve">CONTROLADOS </t>
    </r>
    <r>
      <rPr>
        <sz val="10"/>
        <rFont val="Arial Narrow"/>
        <family val="2"/>
      </rPr>
      <t>QUE RECIBEN TRATAMIENTO</t>
    </r>
  </si>
  <si>
    <r>
      <t xml:space="preserve">% DE JOVENES HIPERTENSOS DE NO ALTO RIESGO </t>
    </r>
    <r>
      <rPr>
        <b/>
        <sz val="10"/>
        <rFont val="Arial Narrow"/>
        <family val="2"/>
      </rPr>
      <t>NO CONTROLADOS</t>
    </r>
    <r>
      <rPr>
        <sz val="10"/>
        <rFont val="Arial Narrow"/>
        <family val="2"/>
      </rPr>
      <t xml:space="preserve"> QUE RECIBE TRATAMIENTO</t>
    </r>
  </si>
  <si>
    <r>
      <t xml:space="preserve">% DE ADULTOS HIPERTENSOS DE NO ALTO RIESGO </t>
    </r>
    <r>
      <rPr>
        <b/>
        <sz val="10"/>
        <rFont val="Arial Narrow"/>
        <family val="2"/>
      </rPr>
      <t>NO CONTROLADOS</t>
    </r>
    <r>
      <rPr>
        <sz val="10"/>
        <rFont val="Arial Narrow"/>
        <family val="2"/>
      </rPr>
      <t xml:space="preserve"> QUE RECIBE TRATAMIENTO</t>
    </r>
  </si>
  <si>
    <r>
      <t xml:space="preserve">% DE ADULTOS MAYORES HIPERTENSOS DE NO ALTO RIESGO Y </t>
    </r>
    <r>
      <rPr>
        <b/>
        <sz val="10"/>
        <rFont val="Arial Narrow"/>
        <family val="2"/>
      </rPr>
      <t>NO CONTROLADOS</t>
    </r>
    <r>
      <rPr>
        <sz val="10"/>
        <rFont val="Arial Narrow"/>
        <family val="2"/>
      </rPr>
      <t xml:space="preserve"> QUE RECIBEN TRATAMIENTO</t>
    </r>
  </si>
  <si>
    <r>
      <t xml:space="preserve">% DE JOVENES DIABETICOS NO COMPLICADOS Y </t>
    </r>
    <r>
      <rPr>
        <b/>
        <sz val="11"/>
        <rFont val="Arial Narrow"/>
        <family val="2"/>
      </rPr>
      <t>CONTROLADOS</t>
    </r>
    <r>
      <rPr>
        <sz val="11"/>
        <rFont val="Arial Narrow"/>
        <family val="2"/>
      </rPr>
      <t xml:space="preserve"> CON TRATAMIENTO</t>
    </r>
  </si>
  <si>
    <r>
      <t xml:space="preserve">% DE ADULTOS DIABETICOS NO COMPLICADOS Y </t>
    </r>
    <r>
      <rPr>
        <b/>
        <sz val="11"/>
        <rFont val="Arial Narrow"/>
        <family val="2"/>
      </rPr>
      <t>CONTROLADOS</t>
    </r>
    <r>
      <rPr>
        <sz val="11"/>
        <rFont val="Arial Narrow"/>
        <family val="2"/>
      </rPr>
      <t xml:space="preserve"> CON TRATAMIENTO</t>
    </r>
  </si>
  <si>
    <r>
      <t xml:space="preserve">% DE JOVENES DIABETICOS NO COMPLICADOS </t>
    </r>
    <r>
      <rPr>
        <b/>
        <sz val="11"/>
        <rFont val="Arial Narrow"/>
        <family val="2"/>
      </rPr>
      <t>NO CONTROLADOS</t>
    </r>
    <r>
      <rPr>
        <sz val="11"/>
        <rFont val="Arial Narrow"/>
        <family val="2"/>
      </rPr>
      <t xml:space="preserve"> CON TRATAMIENTO</t>
    </r>
  </si>
  <si>
    <r>
      <t xml:space="preserve">% DE ADULTOS DIABETICOS NO COMPLICADOS Y </t>
    </r>
    <r>
      <rPr>
        <b/>
        <sz val="11"/>
        <rFont val="Arial Narrow"/>
        <family val="2"/>
      </rPr>
      <t>NO CONTROLADOS</t>
    </r>
    <r>
      <rPr>
        <sz val="11"/>
        <rFont val="Arial Narrow"/>
        <family val="2"/>
      </rPr>
      <t xml:space="preserve"> CON TRATAMIENTO</t>
    </r>
  </si>
  <si>
    <r>
      <t>% DE ADULTOS MAYORES DIABETICOS DE</t>
    </r>
    <r>
      <rPr>
        <b/>
        <sz val="11"/>
        <rFont val="Arial Narrow"/>
        <family val="2"/>
      </rPr>
      <t xml:space="preserve"> NO ALTO RIESGO</t>
    </r>
    <r>
      <rPr>
        <sz val="11"/>
        <rFont val="Arial Narrow"/>
        <family val="2"/>
      </rPr>
      <t xml:space="preserve"> Y </t>
    </r>
    <r>
      <rPr>
        <b/>
        <sz val="11"/>
        <rFont val="Arial Narrow"/>
        <family val="2"/>
      </rPr>
      <t>NO CONTROLADOS</t>
    </r>
    <r>
      <rPr>
        <sz val="11"/>
        <rFont val="Arial Narrow"/>
        <family val="2"/>
      </rPr>
      <t xml:space="preserve"> QUE RECIBEN TRATAMIENTO</t>
    </r>
  </si>
  <si>
    <r>
      <t xml:space="preserve">Actividad que realiza el personal de los establecimientos de salud de las áreas vulnerables para detectar oportunamente la introducción del </t>
    </r>
    <r>
      <rPr>
        <i/>
        <sz val="10"/>
        <rFont val="Arial Narrow"/>
        <family val="2"/>
      </rPr>
      <t xml:space="preserve">Aedes aegypti </t>
    </r>
    <r>
      <rPr>
        <sz val="10"/>
        <rFont val="Arial Narrow"/>
        <family val="2"/>
      </rPr>
      <t>en un área nueva no infestada, realizando</t>
    </r>
    <r>
      <rPr>
        <i/>
        <sz val="10"/>
        <rFont val="Arial Narrow"/>
        <family val="2"/>
      </rPr>
      <t xml:space="preserve"> </t>
    </r>
    <r>
      <rPr>
        <sz val="10"/>
        <rFont val="Arial Narrow"/>
        <family val="2"/>
      </rPr>
      <t xml:space="preserve">Inspeccion de viviendas empleando la metodologia por muestro altorio simple (MAS) cada 3 meses. La visita domiciliaria al 100% de viviendas en forma trimestral (cada 3 meses) para la inspección de los criaderos positivos y/o potenciales de </t>
    </r>
    <r>
      <rPr>
        <i/>
        <sz val="10"/>
        <rFont val="Arial Narrow"/>
        <family val="2"/>
      </rPr>
      <t xml:space="preserve">Aedes aegypti </t>
    </r>
    <r>
      <rPr>
        <sz val="10"/>
        <rFont val="Arial Narrow"/>
        <family val="2"/>
      </rPr>
      <t>en el intra y peri domicilio, la aplicación de control físico (destrucción y/o protección de criaderos) y químico con larvicida de probada eficacia, (de acuerdo a los resultados de vigilancia de la susceptibilidad y resistencia a los plaguicidas), con un rendimiento de 25 viviendas por día por inspector, brindando educación sanitaria y acciones demostrativas de limpieza, cepillado, tapado de recipiente, así como la conservación y mantenimiento del larvicida. Con la informacion obtenida se debe  determinar :Indice Aedico,Indice de Breteau,Indice de Pupas,Indice de recipientes positivos).</t>
    </r>
  </si>
  <si>
    <r>
      <t>Actividad que realiza el personal de elos establecimientos de salud de las áreas de riesgo de Dengue, realizando</t>
    </r>
    <r>
      <rPr>
        <i/>
        <sz val="10"/>
        <rFont val="Arial Narrow"/>
        <family val="2"/>
      </rPr>
      <t xml:space="preserve"> </t>
    </r>
    <r>
      <rPr>
        <sz val="10"/>
        <rFont val="Arial Narrow"/>
        <family val="2"/>
      </rPr>
      <t xml:space="preserve">Inspeccion de viviendas empleando la metodologia por muestro altorio simple (MAS) cada 3 meses. La visita domiciliaria al 100% de viviendas en forma trimestral (cada 3 meses) para la inspección de los criaderos positivos y/o potenciales de </t>
    </r>
    <r>
      <rPr>
        <i/>
        <sz val="10"/>
        <rFont val="Arial Narrow"/>
        <family val="2"/>
      </rPr>
      <t>Aedes aegypti</t>
    </r>
    <r>
      <rPr>
        <sz val="10"/>
        <rFont val="Arial Narrow"/>
        <family val="2"/>
      </rPr>
      <t xml:space="preserve"> en el intra y peri domicilio, la aplicación de control físico (destrucción y/o protección de criaderos) y químico con larvicida de probada eficacia, (de acuerdo a los resultados de vigilancia de la susceptibilidad y resistencia a los plaguicidas), con un rendimiento de 25 viviendas por día por inspector, brindando educación sanitaria y acciones demostrativas de limpieza, cepillado, tapado de recipiente, así como la conservación y mantenimiento del larvicida. Con la informacion obtenida se debe  determinar :Indice Aedico,Indice de Breteau,Indice de Pupas,Indice de recipientes positivos).
</t>
    </r>
  </si>
  <si>
    <r>
      <t xml:space="preserve">Conjunto de actividades que desarrolla el personal de salud de los Establecimientos de Salud de las áreas de riesgo de transmisión de dengue. La visita domiciliaria al 100% de viviendas en forma trimestral (cada 3 meses) para la inspección de los criaderos positivos y/o potenciales de </t>
    </r>
    <r>
      <rPr>
        <i/>
        <sz val="10"/>
        <rFont val="Arial"/>
        <family val="2"/>
      </rPr>
      <t>Aedes aegypti</t>
    </r>
    <r>
      <rPr>
        <sz val="10"/>
        <rFont val="Arial"/>
        <family val="2"/>
      </rPr>
      <t xml:space="preserve"> en el intra y peri domicilio, la aplicación de control físico (destrucción y/o protección de criaderos) y químico con larvicida de probada eficacia, (de acuerdo a los resultados de vigilancia de la susceptibilidad y resistencia a los plaguicidas), con un rendimiento de 25 viviendas por día por inspector, brindando educación sanitaria y acciones demostrativas de limpieza, cepillado, tapado de recipiente, así como la conservación y mantenimiento del larvicida. Con la informacion obtenida se debe  determinar :Indice Aedico,Indice de Breteau,Indice de Pupas,Indice de recipientes positivos).
Red Camana-Caraveli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</si>
</sst>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 #,##0.00_ ;_ * \-#,##0.00_ ;_ * &quot;-&quot;??_ ;_ @_ "/>
    <numFmt numFmtId="164" formatCode="_ &quot;S/.&quot;\ * #,##0.00_ ;_ &quot;S/.&quot;\ * \-#,##0.00_ ;_ &quot;S/.&quot;\ * &quot;-&quot;??_ ;_ @_ "/>
    <numFmt numFmtId="165" formatCode="_ [$€]* #,##0.00_ ;_ [$€]* \-#,##0.00_ ;_ [$€]* &quot;-&quot;??_ ;_ @_ "/>
    <numFmt numFmtId="166" formatCode="0.0"/>
    <numFmt numFmtId="167" formatCode="#,##0.0"/>
    <numFmt numFmtId="168" formatCode="\-#"/>
    <numFmt numFmtId="169" formatCode="_ * #,##0_ ;_ * \-#,##0_ ;_ * &quot;-&quot;??_ ;_ @_ "/>
    <numFmt numFmtId="170" formatCode="00000000"/>
    <numFmt numFmtId="171" formatCode="_(* #,##0.0_);_(* \(#,##0.0\);_(* &quot;-&quot;?_);_(@_)"/>
    <numFmt numFmtId="172" formatCode="#,##0.0000"/>
  </numFmts>
  <fonts count="1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2"/>
      <name val="Arial"/>
      <family val="2"/>
    </font>
    <font>
      <sz val="8"/>
      <name val="Arial"/>
      <family val="2"/>
    </font>
    <font>
      <sz val="10"/>
      <name val="Arial"/>
      <family val="2"/>
    </font>
    <font>
      <sz val="12"/>
      <name val="Arial"/>
      <family val="2"/>
    </font>
    <font>
      <b/>
      <sz val="18"/>
      <name val="Arial"/>
      <family val="2"/>
    </font>
    <font>
      <b/>
      <sz val="12"/>
      <name val="Arial"/>
      <family val="2"/>
    </font>
    <font>
      <sz val="9"/>
      <name val="Arial"/>
      <family val="2"/>
    </font>
    <font>
      <b/>
      <sz val="14"/>
      <name val="Arial"/>
      <family val="2"/>
    </font>
    <font>
      <i/>
      <sz val="10"/>
      <name val="Arial"/>
      <family val="2"/>
    </font>
    <font>
      <sz val="11"/>
      <name val="Arial"/>
      <family val="2"/>
    </font>
    <font>
      <i/>
      <sz val="11"/>
      <name val="Arial"/>
      <family val="2"/>
    </font>
    <font>
      <b/>
      <i/>
      <sz val="10"/>
      <name val="Arial"/>
      <family val="2"/>
    </font>
    <font>
      <sz val="8"/>
      <name val="Arial"/>
      <family val="2"/>
    </font>
    <font>
      <sz val="11"/>
      <color indexed="8"/>
      <name val="Calibri"/>
      <family val="2"/>
    </font>
    <font>
      <i/>
      <sz val="8"/>
      <name val="Arial"/>
      <family val="2"/>
    </font>
    <font>
      <b/>
      <sz val="8"/>
      <name val="Arial"/>
      <family val="2"/>
    </font>
    <font>
      <sz val="10"/>
      <name val="Arial Narrow"/>
      <family val="2"/>
    </font>
    <font>
      <b/>
      <sz val="10"/>
      <name val="Arial Narrow"/>
      <family val="2"/>
    </font>
    <font>
      <b/>
      <sz val="9"/>
      <name val="Arial"/>
      <family val="2"/>
    </font>
    <font>
      <sz val="8"/>
      <name val="Arial Narrow"/>
      <family val="2"/>
    </font>
    <font>
      <sz val="9"/>
      <name val="Arial Narrow"/>
      <family val="2"/>
    </font>
    <font>
      <b/>
      <sz val="8"/>
      <name val="Arial Narrow"/>
      <family val="2"/>
    </font>
    <font>
      <b/>
      <sz val="7"/>
      <name val="Arial Narrow"/>
      <family val="2"/>
    </font>
    <font>
      <b/>
      <sz val="11"/>
      <name val="Arial"/>
      <family val="2"/>
    </font>
    <font>
      <sz val="11"/>
      <name val="Arial Narrow"/>
      <family val="2"/>
    </font>
    <font>
      <b/>
      <sz val="11"/>
      <name val="Arial Narrow"/>
      <family val="2"/>
    </font>
    <font>
      <b/>
      <sz val="9"/>
      <name val="Arial Narrow"/>
      <family val="2"/>
    </font>
    <font>
      <sz val="11"/>
      <color theme="1"/>
      <name val="Calibri"/>
      <family val="2"/>
      <scheme val="minor"/>
    </font>
    <font>
      <sz val="10"/>
      <color theme="1"/>
      <name val="Arial"/>
      <family val="2"/>
    </font>
    <font>
      <b/>
      <sz val="10"/>
      <color theme="3" tint="-0.249977111117893"/>
      <name val="Arial"/>
      <family val="2"/>
    </font>
    <font>
      <sz val="11"/>
      <color rgb="FFFF0000"/>
      <name val="Arial"/>
      <family val="2"/>
    </font>
    <font>
      <sz val="10"/>
      <color theme="3" tint="-0.249977111117893"/>
      <name val="Arial Narrow"/>
      <family val="2"/>
    </font>
    <font>
      <b/>
      <sz val="10"/>
      <color theme="3" tint="-0.249977111117893"/>
      <name val="Arial Narrow"/>
      <family val="2"/>
    </font>
    <font>
      <sz val="11"/>
      <color theme="1"/>
      <name val="Arial Narrow"/>
      <family val="2"/>
    </font>
    <font>
      <b/>
      <sz val="11"/>
      <color theme="1"/>
      <name val="Arial Narrow"/>
      <family val="2"/>
    </font>
    <font>
      <b/>
      <sz val="7"/>
      <name val="Arial"/>
      <family val="2"/>
    </font>
    <font>
      <i/>
      <sz val="8"/>
      <name val="Arial Narrow"/>
      <family val="2"/>
    </font>
    <font>
      <u/>
      <sz val="10"/>
      <color indexed="12"/>
      <name val="Arial"/>
      <family val="2"/>
    </font>
    <font>
      <b/>
      <sz val="10"/>
      <color theme="1"/>
      <name val="Arial Narrow"/>
      <family val="2"/>
    </font>
    <font>
      <sz val="10"/>
      <name val="Arial"/>
      <family val="2"/>
    </font>
    <font>
      <sz val="8"/>
      <name val="Cambria"/>
      <family val="1"/>
    </font>
    <font>
      <sz val="8"/>
      <color indexed="8"/>
      <name val="Cambria"/>
      <family val="1"/>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8"/>
      <name val="Arial Narrow"/>
      <family val="2"/>
    </font>
    <font>
      <sz val="7"/>
      <name val="Arial"/>
      <family val="2"/>
    </font>
    <font>
      <sz val="8"/>
      <color rgb="FF002060"/>
      <name val="Arial Narrow"/>
      <family val="2"/>
    </font>
    <font>
      <sz val="10"/>
      <color rgb="FF002060"/>
      <name val="Arial Narrow"/>
      <family val="2"/>
    </font>
    <font>
      <sz val="10"/>
      <color rgb="FFFF0000"/>
      <name val="Arial Narrow"/>
      <family val="2"/>
    </font>
    <font>
      <sz val="9"/>
      <color rgb="FFFF0000"/>
      <name val="Arial Narrow"/>
      <family val="2"/>
    </font>
    <font>
      <sz val="10"/>
      <color rgb="FF000000"/>
      <name val="Arial Narrow"/>
      <family val="2"/>
    </font>
    <font>
      <sz val="12"/>
      <name val="Arial Narrow"/>
      <family val="2"/>
    </font>
    <font>
      <sz val="11"/>
      <name val="Calibri"/>
      <family val="2"/>
      <scheme val="minor"/>
    </font>
    <font>
      <sz val="11"/>
      <name val="Arial Narrow"/>
      <family val="2"/>
    </font>
    <font>
      <sz val="9"/>
      <name val="Arial Narrow"/>
      <family val="2"/>
    </font>
    <font>
      <sz val="11"/>
      <color rgb="FFFF0000"/>
      <name val="Arial Narrow"/>
      <family val="2"/>
    </font>
    <font>
      <sz val="11"/>
      <name val="Arial"/>
      <family val="2"/>
    </font>
    <font>
      <sz val="9"/>
      <name val="Verdana"/>
      <family val="2"/>
    </font>
    <font>
      <sz val="9"/>
      <color rgb="FFFF0000"/>
      <name val="Arial"/>
      <family val="2"/>
    </font>
    <font>
      <sz val="10"/>
      <color rgb="FFFF0000"/>
      <name val="Arial"/>
      <family val="2"/>
    </font>
    <font>
      <b/>
      <sz val="10"/>
      <color theme="1"/>
      <name val="Arial"/>
      <family val="2"/>
    </font>
    <font>
      <sz val="7"/>
      <name val="Calibri"/>
      <family val="2"/>
      <scheme val="minor"/>
    </font>
    <font>
      <sz val="9"/>
      <name val="Calibri"/>
      <family val="2"/>
      <scheme val="minor"/>
    </font>
    <font>
      <sz val="9"/>
      <color theme="1"/>
      <name val="Calibri"/>
      <family val="2"/>
      <scheme val="minor"/>
    </font>
    <font>
      <sz val="9"/>
      <color theme="1"/>
      <name val="Arial"/>
      <family val="2"/>
    </font>
    <font>
      <b/>
      <sz val="12"/>
      <name val="Calibri"/>
      <family val="2"/>
      <scheme val="minor"/>
    </font>
    <font>
      <b/>
      <sz val="10"/>
      <name val="Calibri"/>
      <family val="2"/>
      <scheme val="minor"/>
    </font>
    <font>
      <b/>
      <sz val="9"/>
      <name val="Calibri"/>
      <family val="2"/>
      <scheme val="minor"/>
    </font>
    <font>
      <b/>
      <sz val="7"/>
      <name val="Calibri"/>
      <family val="2"/>
      <scheme val="minor"/>
    </font>
    <font>
      <sz val="10"/>
      <name val="Calibri"/>
      <family val="2"/>
      <scheme val="minor"/>
    </font>
    <font>
      <b/>
      <sz val="10"/>
      <color theme="1"/>
      <name val="Calibri"/>
      <family val="2"/>
      <scheme val="minor"/>
    </font>
    <font>
      <sz val="10"/>
      <color theme="1"/>
      <name val="Calibri"/>
      <family val="2"/>
      <scheme val="minor"/>
    </font>
    <font>
      <b/>
      <sz val="9"/>
      <color theme="1"/>
      <name val="Arial"/>
      <family val="2"/>
    </font>
    <font>
      <b/>
      <sz val="11"/>
      <color theme="0"/>
      <name val="Calibri"/>
      <family val="2"/>
      <scheme val="minor"/>
    </font>
    <font>
      <sz val="11"/>
      <name val="Calibri"/>
      <family val="2"/>
    </font>
    <font>
      <sz val="6.5"/>
      <name val="Arial Narrow"/>
      <family val="2"/>
    </font>
    <font>
      <b/>
      <sz val="11.5"/>
      <name val="Arial Narrow"/>
      <family val="2"/>
    </font>
    <font>
      <b/>
      <sz val="8"/>
      <name val="Times New Roman"/>
      <family val="1"/>
    </font>
    <font>
      <b/>
      <sz val="5.5"/>
      <color rgb="FF000000"/>
      <name val="Arial Narrow"/>
      <family val="2"/>
    </font>
    <font>
      <b/>
      <sz val="5.5"/>
      <name val="Arial Narrow"/>
      <family val="2"/>
    </font>
    <font>
      <sz val="5.5"/>
      <name val="Arial Narrow"/>
      <family val="2"/>
    </font>
    <font>
      <sz val="7"/>
      <name val="Arial Narrow"/>
      <family val="2"/>
    </font>
    <font>
      <b/>
      <sz val="2"/>
      <name val="Arial Narrow"/>
      <family val="2"/>
    </font>
    <font>
      <b/>
      <sz val="12"/>
      <name val="Arial Narrow"/>
      <family val="2"/>
    </font>
    <font>
      <b/>
      <sz val="10"/>
      <color rgb="FF000000"/>
      <name val="Arial Narrow"/>
      <family val="2"/>
    </font>
    <font>
      <sz val="10"/>
      <name val="Calibri"/>
      <family val="2"/>
    </font>
    <font>
      <b/>
      <u/>
      <sz val="10"/>
      <name val="Arial Narrow"/>
      <family val="2"/>
    </font>
    <font>
      <b/>
      <sz val="11"/>
      <color theme="0"/>
      <name val="Arial"/>
      <family val="2"/>
    </font>
    <font>
      <b/>
      <sz val="11"/>
      <color theme="1"/>
      <name val="Calibri"/>
      <family val="2"/>
      <scheme val="minor"/>
    </font>
    <font>
      <b/>
      <sz val="11"/>
      <name val="Calibri"/>
      <family val="2"/>
      <scheme val="minor"/>
    </font>
    <font>
      <sz val="8"/>
      <color rgb="FFFF0000"/>
      <name val="Arial Narrow"/>
      <family val="2"/>
    </font>
    <font>
      <sz val="10"/>
      <color rgb="FFC00000"/>
      <name val="Arial Narrow"/>
      <family val="2"/>
    </font>
    <font>
      <sz val="10"/>
      <color theme="3"/>
      <name val="Arial"/>
      <family val="2"/>
    </font>
    <font>
      <sz val="10"/>
      <color theme="1"/>
      <name val="Arial Narrow"/>
      <family val="2"/>
    </font>
    <font>
      <b/>
      <sz val="10"/>
      <color rgb="FFFF0000"/>
      <name val="Arial Narrow"/>
      <family val="2"/>
    </font>
    <font>
      <sz val="10"/>
      <name val="Cambria"/>
      <family val="1"/>
      <scheme val="major"/>
    </font>
    <font>
      <b/>
      <sz val="14"/>
      <name val="Cambria"/>
      <family val="1"/>
      <scheme val="major"/>
    </font>
    <font>
      <b/>
      <sz val="10"/>
      <name val="Cambria"/>
      <family val="1"/>
      <scheme val="major"/>
    </font>
    <font>
      <b/>
      <sz val="11"/>
      <name val="Cambria"/>
      <family val="1"/>
      <scheme val="major"/>
    </font>
    <font>
      <sz val="11"/>
      <name val="Cambria"/>
      <family val="1"/>
      <scheme val="major"/>
    </font>
    <font>
      <sz val="12"/>
      <name val="Times New Roman"/>
      <family val="1"/>
    </font>
    <font>
      <sz val="14"/>
      <name val="Arial"/>
      <family val="2"/>
    </font>
    <font>
      <sz val="6"/>
      <name val="Arial"/>
      <family val="2"/>
    </font>
    <font>
      <sz val="10"/>
      <color theme="1"/>
      <name val="Cambria"/>
      <family val="1"/>
      <scheme val="major"/>
    </font>
    <font>
      <sz val="10"/>
      <color rgb="FF000000"/>
      <name val="Cambria"/>
      <family val="1"/>
      <scheme val="major"/>
    </font>
    <font>
      <b/>
      <sz val="18"/>
      <name val="Cambria"/>
      <family val="1"/>
      <scheme val="major"/>
    </font>
    <font>
      <b/>
      <u/>
      <sz val="12"/>
      <name val="Cambria"/>
      <family val="1"/>
      <scheme val="major"/>
    </font>
    <font>
      <i/>
      <sz val="11"/>
      <name val="Cambria"/>
      <family val="1"/>
      <scheme val="major"/>
    </font>
    <font>
      <sz val="12"/>
      <name val="Arial Black"/>
      <family val="2"/>
    </font>
    <font>
      <b/>
      <sz val="14"/>
      <name val="Arial Narrow"/>
      <family val="2"/>
    </font>
    <font>
      <b/>
      <sz val="12"/>
      <color theme="1"/>
      <name val="Arial Narrow"/>
      <family val="2"/>
    </font>
    <font>
      <sz val="14"/>
      <color theme="1"/>
      <name val="Arial Narrow"/>
      <family val="2"/>
    </font>
    <font>
      <b/>
      <sz val="11"/>
      <color rgb="FF002060"/>
      <name val="Arial"/>
      <family val="2"/>
    </font>
    <font>
      <sz val="6"/>
      <name val="Arial Narrow"/>
      <family val="2"/>
    </font>
    <font>
      <sz val="10"/>
      <color theme="4" tint="-0.249977111117893"/>
      <name val="Arial Narrow"/>
      <family val="2"/>
    </font>
    <font>
      <b/>
      <sz val="10"/>
      <color theme="0"/>
      <name val="Arial Narrow"/>
      <family val="2"/>
    </font>
    <font>
      <sz val="10"/>
      <color theme="0"/>
      <name val="Arial Narrow"/>
      <family val="2"/>
    </font>
    <font>
      <b/>
      <sz val="11"/>
      <color rgb="FFFF0000"/>
      <name val="Arial Narrow"/>
      <family val="2"/>
    </font>
    <font>
      <b/>
      <sz val="8"/>
      <color rgb="FF002060"/>
      <name val="Arial"/>
      <family val="2"/>
    </font>
    <font>
      <sz val="8"/>
      <color rgb="FF002060"/>
      <name val="Arial"/>
      <family val="2"/>
    </font>
    <font>
      <sz val="10"/>
      <color rgb="FF92D050"/>
      <name val="Arial Narrow"/>
      <family val="2"/>
    </font>
    <font>
      <b/>
      <sz val="10"/>
      <color theme="0"/>
      <name val="Calibri"/>
      <family val="2"/>
      <scheme val="minor"/>
    </font>
    <font>
      <sz val="24"/>
      <name val="Arial Narrow"/>
      <family val="2"/>
    </font>
    <font>
      <i/>
      <sz val="10"/>
      <name val="Arial Narrow"/>
      <family val="2"/>
    </font>
  </fonts>
  <fills count="5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9"/>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4"/>
        <bgColor indexed="64"/>
      </patternFill>
    </fill>
    <fill>
      <patternFill patternType="solid">
        <fgColor theme="3" tint="0.59999389629810485"/>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2F2F2"/>
        <bgColor indexed="64"/>
      </patternFill>
    </fill>
    <fill>
      <patternFill patternType="solid">
        <fgColor rgb="FFFFFFCC"/>
        <bgColor indexed="64"/>
      </patternFill>
    </fill>
    <fill>
      <patternFill patternType="solid">
        <fgColor rgb="FFC0C0C0"/>
        <bgColor indexed="64"/>
      </patternFill>
    </fill>
    <fill>
      <patternFill patternType="solid">
        <fgColor rgb="FF969696"/>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00B0F0"/>
        <bgColor indexed="64"/>
      </patternFill>
    </fill>
    <fill>
      <patternFill patternType="solid">
        <fgColor theme="0" tint="-0.14999847407452621"/>
        <bgColor indexed="64"/>
      </patternFill>
    </fill>
    <fill>
      <patternFill patternType="solid">
        <fgColor theme="8" tint="0.79998168889431442"/>
        <bgColor rgb="FF000000"/>
      </patternFill>
    </fill>
    <fill>
      <patternFill patternType="solid">
        <fgColor theme="0"/>
        <bgColor rgb="FF000000"/>
      </patternFill>
    </fill>
    <fill>
      <patternFill patternType="solid">
        <fgColor theme="8"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bgColor indexed="64"/>
      </patternFill>
    </fill>
    <fill>
      <patternFill patternType="solid">
        <fgColor rgb="FF00B050"/>
        <bgColor indexed="64"/>
      </patternFill>
    </fill>
    <fill>
      <patternFill patternType="solid">
        <fgColor indexed="22"/>
        <bgColor indexed="64"/>
      </patternFill>
    </fill>
    <fill>
      <patternFill patternType="solid">
        <fgColor theme="5"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gray125">
        <bgColor theme="0" tint="-0.14999847407452621"/>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rgb="FF000000"/>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ck">
        <color indexed="64"/>
      </right>
      <top style="medium">
        <color indexed="64"/>
      </top>
      <bottom style="medium">
        <color indexed="64"/>
      </bottom>
      <diagonal/>
    </border>
    <border>
      <left/>
      <right style="thick">
        <color indexed="64"/>
      </right>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541">
    <xf numFmtId="0" fontId="0" fillId="0" borderId="0"/>
    <xf numFmtId="0" fontId="13" fillId="0" borderId="0" applyProtection="0"/>
    <xf numFmtId="165" fontId="8" fillId="0" borderId="0" applyFont="0" applyFill="0" applyBorder="0" applyAlignment="0" applyProtection="0"/>
    <xf numFmtId="3" fontId="13" fillId="0" borderId="0" applyProtection="0"/>
    <xf numFmtId="3" fontId="13" fillId="0" borderId="0" applyProtection="0"/>
    <xf numFmtId="3" fontId="13" fillId="0" borderId="0" applyProtection="0"/>
    <xf numFmtId="3" fontId="13" fillId="0" borderId="0" applyProtection="0"/>
    <xf numFmtId="3" fontId="13" fillId="0" borderId="0" applyProtection="0"/>
    <xf numFmtId="3" fontId="13" fillId="0" borderId="0" applyProtection="0"/>
    <xf numFmtId="3" fontId="13" fillId="0" borderId="0" applyProtection="0"/>
    <xf numFmtId="2" fontId="13" fillId="0" borderId="0" applyProtection="0"/>
    <xf numFmtId="0" fontId="14" fillId="0" borderId="0" applyProtection="0"/>
    <xf numFmtId="0" fontId="15" fillId="0" borderId="0" applyProtection="0"/>
    <xf numFmtId="168" fontId="23"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0" fontId="12" fillId="0" borderId="0"/>
    <xf numFmtId="0" fontId="8" fillId="0" borderId="0"/>
    <xf numFmtId="0" fontId="37" fillId="0" borderId="0"/>
    <xf numFmtId="0" fontId="12" fillId="0" borderId="0"/>
    <xf numFmtId="0" fontId="8" fillId="0" borderId="0"/>
    <xf numFmtId="0" fontId="37" fillId="0" borderId="0"/>
    <xf numFmtId="0" fontId="37" fillId="0" borderId="0"/>
    <xf numFmtId="0" fontId="37" fillId="0" borderId="0"/>
    <xf numFmtId="0" fontId="8" fillId="0" borderId="0"/>
    <xf numFmtId="0" fontId="37" fillId="0" borderId="0"/>
    <xf numFmtId="0" fontId="37" fillId="0" borderId="0"/>
    <xf numFmtId="0" fontId="12" fillId="0" borderId="0"/>
    <xf numFmtId="0" fontId="8" fillId="0" borderId="0" applyBorder="0"/>
    <xf numFmtId="0" fontId="7" fillId="0" borderId="0"/>
    <xf numFmtId="0" fontId="7" fillId="0" borderId="0"/>
    <xf numFmtId="0" fontId="8" fillId="0" borderId="0"/>
    <xf numFmtId="0" fontId="47" fillId="0" borderId="0" applyNumberFormat="0" applyFill="0" applyBorder="0" applyAlignment="0" applyProtection="0">
      <alignment vertical="top"/>
      <protection locked="0"/>
    </xf>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52" fillId="18"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5" borderId="0" applyNumberFormat="0" applyBorder="0" applyAlignment="0" applyProtection="0"/>
    <xf numFmtId="0" fontId="53" fillId="9" borderId="0" applyNumberFormat="0" applyBorder="0" applyAlignment="0" applyProtection="0"/>
    <xf numFmtId="0" fontId="54" fillId="26" borderId="28" applyNumberFormat="0" applyAlignment="0" applyProtection="0"/>
    <xf numFmtId="0" fontId="55" fillId="27" borderId="29" applyNumberFormat="0" applyAlignment="0" applyProtection="0"/>
    <xf numFmtId="0" fontId="56" fillId="0" borderId="0" applyNumberFormat="0" applyFill="0" applyBorder="0" applyAlignment="0" applyProtection="0"/>
    <xf numFmtId="0" fontId="57" fillId="10" borderId="0" applyNumberFormat="0" applyBorder="0" applyAlignment="0" applyProtection="0"/>
    <xf numFmtId="0" fontId="58" fillId="0" borderId="30" applyNumberFormat="0" applyFill="0" applyAlignment="0" applyProtection="0"/>
    <xf numFmtId="0" fontId="59" fillId="0" borderId="31" applyNumberFormat="0" applyFill="0" applyAlignment="0" applyProtection="0"/>
    <xf numFmtId="0" fontId="60" fillId="0" borderId="32" applyNumberFormat="0" applyFill="0" applyAlignment="0" applyProtection="0"/>
    <xf numFmtId="0" fontId="60" fillId="0" borderId="0" applyNumberFormat="0" applyFill="0" applyBorder="0" applyAlignment="0" applyProtection="0"/>
    <xf numFmtId="0" fontId="10" fillId="0" borderId="0" applyProtection="0"/>
    <xf numFmtId="0" fontId="10" fillId="0" borderId="0" applyProtection="0"/>
    <xf numFmtId="0" fontId="47" fillId="0" borderId="0" applyNumberFormat="0" applyFill="0" applyBorder="0" applyAlignment="0" applyProtection="0">
      <alignment vertical="top"/>
      <protection locked="0"/>
    </xf>
    <xf numFmtId="0" fontId="61" fillId="13" borderId="28" applyNumberFormat="0" applyAlignment="0" applyProtection="0"/>
    <xf numFmtId="0" fontId="62" fillId="0" borderId="33" applyNumberFormat="0" applyFill="0" applyAlignment="0" applyProtection="0"/>
    <xf numFmtId="168" fontId="23" fillId="0" borderId="0" applyFont="0" applyFill="0" applyBorder="0" applyAlignment="0" applyProtection="0"/>
    <xf numFmtId="164" fontId="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49"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8" fillId="0" borderId="0"/>
    <xf numFmtId="0" fontId="49" fillId="0" borderId="0"/>
    <xf numFmtId="0" fontId="8" fillId="0" borderId="0"/>
    <xf numFmtId="0" fontId="8" fillId="0" borderId="0"/>
    <xf numFmtId="0" fontId="6" fillId="0" borderId="0"/>
    <xf numFmtId="0" fontId="6" fillId="0" borderId="0"/>
    <xf numFmtId="0" fontId="49"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8" fillId="0" borderId="0"/>
    <xf numFmtId="0" fontId="6" fillId="0" borderId="0"/>
    <xf numFmtId="0" fontId="8" fillId="0" borderId="0"/>
    <xf numFmtId="0" fontId="8" fillId="0" borderId="0"/>
    <xf numFmtId="0" fontId="23" fillId="28" borderId="34" applyNumberFormat="0" applyFont="0" applyAlignment="0" applyProtection="0"/>
    <xf numFmtId="0" fontId="63" fillId="26" borderId="35"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8" fillId="0" borderId="0"/>
    <xf numFmtId="0" fontId="8"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43" fontId="8" fillId="0" borderId="0" applyFont="0" applyFill="0" applyBorder="0" applyAlignment="0" applyProtection="0"/>
    <xf numFmtId="0" fontId="122" fillId="0" borderId="0"/>
  </cellStyleXfs>
  <cellXfs count="1331">
    <xf numFmtId="0" fontId="0" fillId="0" borderId="0" xfId="0"/>
    <xf numFmtId="0" fontId="19" fillId="0" borderId="0" xfId="0" applyFont="1"/>
    <xf numFmtId="0" fontId="19" fillId="0" borderId="0" xfId="0" applyFont="1" applyAlignment="1">
      <alignment vertical="center"/>
    </xf>
    <xf numFmtId="0" fontId="16" fillId="0" borderId="0" xfId="0" applyFont="1"/>
    <xf numFmtId="0" fontId="21" fillId="0" borderId="0" xfId="0" applyFont="1" applyAlignment="1">
      <alignment vertical="center"/>
    </xf>
    <xf numFmtId="0" fontId="11" fillId="0" borderId="0" xfId="0" applyFont="1"/>
    <xf numFmtId="0" fontId="16" fillId="0" borderId="1" xfId="0" applyFont="1" applyBorder="1" applyAlignment="1">
      <alignment horizontal="center" vertical="center"/>
    </xf>
    <xf numFmtId="0" fontId="8" fillId="0" borderId="0" xfId="0" applyFont="1"/>
    <xf numFmtId="0" fontId="0" fillId="0" borderId="0" xfId="0" applyAlignment="1">
      <alignment horizontal="center" vertical="center"/>
    </xf>
    <xf numFmtId="0" fontId="8" fillId="0" borderId="0" xfId="0" applyFont="1" applyAlignment="1">
      <alignment vertical="center"/>
    </xf>
    <xf numFmtId="0" fontId="20" fillId="0" borderId="11" xfId="0" applyFont="1" applyBorder="1" applyAlignment="1">
      <alignment vertical="center"/>
    </xf>
    <xf numFmtId="0" fontId="19" fillId="0" borderId="10" xfId="0" applyFont="1" applyBorder="1" applyAlignment="1">
      <alignment vertical="center"/>
    </xf>
    <xf numFmtId="0" fontId="20" fillId="0" borderId="9" xfId="0" applyFont="1" applyBorder="1" applyAlignment="1">
      <alignment vertical="center"/>
    </xf>
    <xf numFmtId="0" fontId="19" fillId="0" borderId="8" xfId="0" applyFont="1" applyBorder="1" applyAlignment="1">
      <alignment vertical="center"/>
    </xf>
    <xf numFmtId="0" fontId="8" fillId="0" borderId="2" xfId="0" applyFont="1" applyBorder="1" applyAlignment="1">
      <alignment vertical="center"/>
    </xf>
    <xf numFmtId="0" fontId="20" fillId="0" borderId="0" xfId="0" applyFont="1" applyAlignment="1">
      <alignment vertical="center"/>
    </xf>
    <xf numFmtId="0" fontId="8" fillId="0" borderId="0" xfId="0" applyFont="1" applyAlignment="1">
      <alignment horizontal="left" vertical="center"/>
    </xf>
    <xf numFmtId="0" fontId="16" fillId="0" borderId="1" xfId="0" applyFont="1" applyBorder="1" applyAlignment="1" applyProtection="1">
      <alignment horizontal="center" vertical="center" wrapText="1"/>
      <protection locked="0"/>
    </xf>
    <xf numFmtId="3" fontId="16" fillId="0" borderId="1" xfId="0" applyNumberFormat="1" applyFont="1" applyBorder="1" applyAlignment="1" applyProtection="1">
      <alignment horizontal="center" vertical="center"/>
      <protection locked="0"/>
    </xf>
    <xf numFmtId="0" fontId="26" fillId="0" borderId="0" xfId="18" applyFont="1" applyAlignment="1">
      <alignment vertical="center"/>
    </xf>
    <xf numFmtId="0" fontId="29" fillId="0" borderId="0" xfId="18" applyFont="1" applyAlignment="1">
      <alignment vertical="center"/>
    </xf>
    <xf numFmtId="0" fontId="26" fillId="0" borderId="0" xfId="17" applyFont="1" applyAlignment="1">
      <alignment vertical="center"/>
    </xf>
    <xf numFmtId="0" fontId="27" fillId="0" borderId="0" xfId="17" applyFont="1" applyAlignment="1">
      <alignment vertical="center"/>
    </xf>
    <xf numFmtId="0" fontId="26"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29" fillId="0" borderId="22" xfId="29" applyFont="1" applyBorder="1" applyAlignment="1" applyProtection="1">
      <alignment horizontal="left" vertical="center" wrapText="1" indent="2"/>
      <protection locked="0"/>
    </xf>
    <xf numFmtId="3" fontId="29" fillId="0" borderId="1" xfId="29" applyNumberFormat="1" applyFont="1" applyBorder="1" applyAlignment="1" applyProtection="1">
      <alignment horizontal="center" vertical="center" wrapText="1"/>
      <protection hidden="1"/>
    </xf>
    <xf numFmtId="3" fontId="29" fillId="0" borderId="1" xfId="29" applyNumberFormat="1" applyFont="1" applyBorder="1" applyAlignment="1" applyProtection="1">
      <alignment horizontal="center" vertical="center" wrapText="1"/>
      <protection locked="0"/>
    </xf>
    <xf numFmtId="0" fontId="29" fillId="0" borderId="1" xfId="29" applyFont="1" applyBorder="1" applyAlignment="1" applyProtection="1">
      <alignment horizontal="center" vertical="center" wrapText="1"/>
      <protection locked="0"/>
    </xf>
    <xf numFmtId="1" fontId="29" fillId="0" borderId="1" xfId="29" applyNumberFormat="1" applyFont="1" applyBorder="1" applyAlignment="1" applyProtection="1">
      <alignment horizontal="center" vertical="center" wrapText="1"/>
      <protection locked="0"/>
    </xf>
    <xf numFmtId="0" fontId="26" fillId="0" borderId="1" xfId="0" applyFont="1" applyBorder="1" applyAlignment="1" applyProtection="1">
      <alignment vertical="center"/>
      <protection locked="0"/>
    </xf>
    <xf numFmtId="0" fontId="29" fillId="0" borderId="26" xfId="29" applyFont="1" applyBorder="1" applyAlignment="1" applyProtection="1">
      <alignment horizontal="left" vertical="center" wrapText="1" indent="2"/>
      <protection locked="0"/>
    </xf>
    <xf numFmtId="3" fontId="29" fillId="0" borderId="7" xfId="29" applyNumberFormat="1" applyFont="1" applyBorder="1" applyAlignment="1" applyProtection="1">
      <alignment horizontal="center" vertical="center" wrapText="1"/>
      <protection hidden="1"/>
    </xf>
    <xf numFmtId="3" fontId="29" fillId="0" borderId="7" xfId="29" applyNumberFormat="1" applyFont="1" applyBorder="1" applyAlignment="1" applyProtection="1">
      <alignment horizontal="center" vertical="center" wrapText="1"/>
      <protection locked="0"/>
    </xf>
    <xf numFmtId="0" fontId="26" fillId="0" borderId="7" xfId="0" applyFont="1" applyBorder="1" applyAlignment="1" applyProtection="1">
      <alignment vertical="center"/>
      <protection locked="0"/>
    </xf>
    <xf numFmtId="0" fontId="31" fillId="0" borderId="0" xfId="0" applyFont="1" applyAlignment="1" applyProtection="1">
      <alignment horizontal="center" vertical="center" wrapText="1"/>
      <protection locked="0"/>
    </xf>
    <xf numFmtId="0" fontId="26" fillId="0" borderId="1" xfId="0" applyFont="1" applyBorder="1" applyAlignment="1" applyProtection="1">
      <alignment horizontal="center"/>
      <protection hidden="1"/>
    </xf>
    <xf numFmtId="0" fontId="8" fillId="0" borderId="6" xfId="0" applyFont="1" applyBorder="1" applyAlignment="1">
      <alignment horizontal="left" vertical="center"/>
    </xf>
    <xf numFmtId="0" fontId="9" fillId="0" borderId="1" xfId="0" applyFont="1" applyBorder="1" applyAlignment="1" applyProtection="1">
      <alignment horizontal="center"/>
      <protection hidden="1"/>
    </xf>
    <xf numFmtId="1" fontId="26" fillId="0" borderId="1" xfId="0" applyNumberFormat="1" applyFont="1" applyBorder="1" applyProtection="1">
      <protection hidden="1"/>
    </xf>
    <xf numFmtId="2" fontId="26" fillId="0" borderId="1" xfId="0" applyNumberFormat="1" applyFont="1" applyBorder="1" applyProtection="1">
      <protection hidden="1"/>
    </xf>
    <xf numFmtId="16" fontId="26" fillId="0" borderId="1" xfId="0" applyNumberFormat="1" applyFont="1" applyBorder="1" applyAlignment="1" applyProtection="1">
      <alignment horizontal="center"/>
      <protection hidden="1"/>
    </xf>
    <xf numFmtId="17" fontId="26" fillId="0" borderId="1" xfId="0" applyNumberFormat="1" applyFont="1" applyBorder="1" applyAlignment="1" applyProtection="1">
      <alignment horizontal="center"/>
      <protection hidden="1"/>
    </xf>
    <xf numFmtId="0" fontId="27" fillId="0" borderId="1" xfId="0" applyFont="1" applyBorder="1" applyAlignment="1" applyProtection="1">
      <alignment horizontal="center"/>
      <protection hidden="1"/>
    </xf>
    <xf numFmtId="1" fontId="27" fillId="0" borderId="1" xfId="0" applyNumberFormat="1" applyFont="1" applyBorder="1" applyProtection="1">
      <protection hidden="1"/>
    </xf>
    <xf numFmtId="0" fontId="27" fillId="0" borderId="1" xfId="0" applyFont="1" applyBorder="1" applyProtection="1">
      <protection hidden="1"/>
    </xf>
    <xf numFmtId="1" fontId="42" fillId="5" borderId="1" xfId="0" applyNumberFormat="1" applyFont="1" applyFill="1" applyBorder="1"/>
    <xf numFmtId="0" fontId="34" fillId="0" borderId="0" xfId="32" applyFont="1" applyAlignment="1">
      <alignment vertical="center"/>
    </xf>
    <xf numFmtId="0" fontId="26" fillId="0" borderId="0" xfId="32" applyFont="1" applyAlignment="1">
      <alignment vertical="center"/>
    </xf>
    <xf numFmtId="0" fontId="34" fillId="0" borderId="0" xfId="18" applyFont="1" applyAlignment="1">
      <alignment vertical="center"/>
    </xf>
    <xf numFmtId="0" fontId="46" fillId="0" borderId="0" xfId="18" applyFont="1" applyAlignment="1">
      <alignment vertical="center"/>
    </xf>
    <xf numFmtId="3" fontId="34" fillId="0" borderId="0" xfId="18" applyNumberFormat="1" applyFont="1" applyAlignment="1">
      <alignment horizontal="center" vertical="center" wrapText="1"/>
    </xf>
    <xf numFmtId="0" fontId="26" fillId="0" borderId="0" xfId="32" applyFont="1" applyAlignment="1">
      <alignment horizontal="center" vertical="center" wrapText="1"/>
    </xf>
    <xf numFmtId="3" fontId="26" fillId="0" borderId="0" xfId="32" applyNumberFormat="1" applyFont="1" applyAlignment="1">
      <alignment horizontal="center" vertical="center" wrapText="1"/>
    </xf>
    <xf numFmtId="0" fontId="26" fillId="0" borderId="1" xfId="18" applyFont="1" applyBorder="1" applyAlignment="1">
      <alignment vertical="center" wrapText="1"/>
    </xf>
    <xf numFmtId="0" fontId="19" fillId="0" borderId="1" xfId="0" applyFont="1" applyBorder="1" applyAlignment="1">
      <alignment vertical="center"/>
    </xf>
    <xf numFmtId="1" fontId="41" fillId="5" borderId="1" xfId="0" applyNumberFormat="1" applyFont="1" applyFill="1" applyBorder="1" applyProtection="1">
      <protection locked="0"/>
    </xf>
    <xf numFmtId="3" fontId="29" fillId="0" borderId="2" xfId="29" applyNumberFormat="1" applyFont="1" applyBorder="1" applyAlignment="1" applyProtection="1">
      <alignment horizontal="center" vertical="center" wrapText="1"/>
      <protection locked="0"/>
    </xf>
    <xf numFmtId="3" fontId="29" fillId="0" borderId="12" xfId="29" applyNumberFormat="1" applyFont="1" applyBorder="1" applyAlignment="1" applyProtection="1">
      <alignment horizontal="center" vertical="center" wrapText="1"/>
      <protection locked="0"/>
    </xf>
    <xf numFmtId="0" fontId="26" fillId="0" borderId="16" xfId="0" applyFont="1" applyBorder="1" applyAlignment="1" applyProtection="1">
      <alignment vertical="center"/>
      <protection locked="0"/>
    </xf>
    <xf numFmtId="0" fontId="26" fillId="0" borderId="25" xfId="0" applyFont="1" applyBorder="1" applyAlignment="1" applyProtection="1">
      <alignment vertical="center"/>
      <protection locked="0"/>
    </xf>
    <xf numFmtId="0" fontId="16" fillId="0" borderId="1" xfId="0" applyFont="1" applyBorder="1" applyAlignment="1">
      <alignment horizontal="left"/>
    </xf>
    <xf numFmtId="1" fontId="16" fillId="0" borderId="1" xfId="0" applyNumberFormat="1" applyFont="1" applyBorder="1" applyAlignment="1">
      <alignment horizontal="center"/>
    </xf>
    <xf numFmtId="0" fontId="16" fillId="0" borderId="1" xfId="0" applyFont="1" applyBorder="1"/>
    <xf numFmtId="0" fontId="8" fillId="0" borderId="2" xfId="0" applyFont="1" applyBorder="1" applyAlignment="1">
      <alignment horizontal="left" vertical="center"/>
    </xf>
    <xf numFmtId="0" fontId="26" fillId="0" borderId="1" xfId="18" applyFont="1" applyBorder="1" applyAlignment="1">
      <alignment horizontal="left" vertical="center" wrapText="1"/>
    </xf>
    <xf numFmtId="0" fontId="8" fillId="0" borderId="0" xfId="0" applyFont="1" applyAlignment="1">
      <alignment horizontal="left"/>
    </xf>
    <xf numFmtId="0" fontId="16" fillId="0" borderId="1" xfId="0" applyFont="1" applyBorder="1" applyAlignment="1">
      <alignment horizontal="center"/>
    </xf>
    <xf numFmtId="0" fontId="8" fillId="0" borderId="2" xfId="18" applyBorder="1" applyAlignment="1">
      <alignment horizontal="left" vertical="center"/>
    </xf>
    <xf numFmtId="0" fontId="8" fillId="0" borderId="6" xfId="18" applyBorder="1" applyAlignment="1">
      <alignment horizontal="left" vertical="center"/>
    </xf>
    <xf numFmtId="0" fontId="16" fillId="0" borderId="1" xfId="18" applyFont="1" applyBorder="1" applyAlignment="1">
      <alignment horizontal="center" vertical="center"/>
    </xf>
    <xf numFmtId="49" fontId="50" fillId="0" borderId="1" xfId="18" applyNumberFormat="1" applyFont="1" applyBorder="1" applyAlignment="1">
      <alignment horizontal="center" vertical="center"/>
    </xf>
    <xf numFmtId="49" fontId="50" fillId="0" borderId="1" xfId="18" applyNumberFormat="1" applyFont="1" applyBorder="1" applyAlignment="1">
      <alignment horizontal="left" vertical="center"/>
    </xf>
    <xf numFmtId="3" fontId="16" fillId="0" borderId="1" xfId="0" applyNumberFormat="1" applyFont="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vertical="center" wrapText="1"/>
    </xf>
    <xf numFmtId="0" fontId="19" fillId="0" borderId="0" xfId="32" applyFont="1" applyAlignment="1">
      <alignment vertical="center"/>
    </xf>
    <xf numFmtId="0" fontId="9" fillId="0" borderId="0" xfId="32" applyFont="1"/>
    <xf numFmtId="0" fontId="8" fillId="0" borderId="0" xfId="32"/>
    <xf numFmtId="0" fontId="8" fillId="2" borderId="1" xfId="32" applyFill="1" applyBorder="1" applyAlignment="1">
      <alignment horizontal="left"/>
    </xf>
    <xf numFmtId="0" fontId="8" fillId="2" borderId="10" xfId="32" applyFill="1" applyBorder="1" applyAlignment="1">
      <alignment horizontal="left"/>
    </xf>
    <xf numFmtId="0" fontId="8" fillId="2" borderId="2" xfId="32" applyFill="1" applyBorder="1" applyAlignment="1">
      <alignment horizontal="left"/>
    </xf>
    <xf numFmtId="0" fontId="8" fillId="2" borderId="1" xfId="32" applyFill="1" applyBorder="1"/>
    <xf numFmtId="0" fontId="8" fillId="0" borderId="0" xfId="32" applyAlignment="1">
      <alignment vertical="center" wrapText="1"/>
    </xf>
    <xf numFmtId="0" fontId="19" fillId="0" borderId="0" xfId="32" applyFont="1" applyAlignment="1">
      <alignment vertical="center" wrapText="1"/>
    </xf>
    <xf numFmtId="0" fontId="19" fillId="0" borderId="0" xfId="32" applyFont="1" applyAlignment="1">
      <alignment horizontal="center" vertical="center"/>
    </xf>
    <xf numFmtId="0" fontId="66" fillId="0" borderId="1" xfId="32" applyFont="1" applyBorder="1" applyAlignment="1">
      <alignment vertical="center"/>
    </xf>
    <xf numFmtId="0" fontId="26" fillId="0" borderId="1" xfId="32" applyFont="1" applyBorder="1" applyAlignment="1">
      <alignment horizontal="center" vertical="center"/>
    </xf>
    <xf numFmtId="0" fontId="26" fillId="0" borderId="1" xfId="32" applyFont="1" applyBorder="1" applyAlignment="1">
      <alignment horizontal="center" vertical="center" wrapText="1"/>
    </xf>
    <xf numFmtId="0" fontId="26" fillId="0" borderId="1" xfId="32" applyFont="1" applyBorder="1" applyAlignment="1">
      <alignment horizontal="left" vertical="center"/>
    </xf>
    <xf numFmtId="0" fontId="16" fillId="0" borderId="5" xfId="32" applyFont="1" applyBorder="1" applyAlignment="1">
      <alignment horizontal="left" vertical="center"/>
    </xf>
    <xf numFmtId="0" fontId="16" fillId="0" borderId="5" xfId="32" applyFont="1" applyBorder="1" applyAlignment="1">
      <alignment horizontal="center" vertical="center"/>
    </xf>
    <xf numFmtId="20" fontId="16" fillId="0" borderId="5" xfId="32" applyNumberFormat="1" applyFont="1" applyBorder="1" applyAlignment="1">
      <alignment horizontal="center" vertical="center"/>
    </xf>
    <xf numFmtId="0" fontId="16" fillId="0" borderId="1" xfId="32" applyFont="1" applyBorder="1" applyAlignment="1">
      <alignment horizontal="center" vertical="center" wrapText="1"/>
    </xf>
    <xf numFmtId="9" fontId="16" fillId="0" borderId="1" xfId="32" applyNumberFormat="1" applyFont="1" applyBorder="1" applyAlignment="1">
      <alignment horizontal="center" vertical="center" wrapText="1"/>
    </xf>
    <xf numFmtId="0" fontId="16" fillId="0" borderId="1" xfId="32" applyFont="1" applyBorder="1" applyAlignment="1">
      <alignment horizontal="left" vertical="center" wrapText="1"/>
    </xf>
    <xf numFmtId="16" fontId="16" fillId="0" borderId="1" xfId="32" applyNumberFormat="1" applyFont="1" applyBorder="1" applyAlignment="1">
      <alignment horizontal="center" vertical="center" wrapText="1"/>
    </xf>
    <xf numFmtId="49" fontId="51" fillId="0" borderId="1" xfId="18" applyNumberFormat="1" applyFont="1" applyBorder="1" applyAlignment="1">
      <alignment horizontal="left" vertical="center"/>
    </xf>
    <xf numFmtId="0" fontId="19" fillId="3" borderId="1" xfId="0" applyFont="1" applyFill="1" applyBorder="1" applyAlignment="1">
      <alignment vertical="center"/>
    </xf>
    <xf numFmtId="0" fontId="67" fillId="0" borderId="0" xfId="0" applyFont="1"/>
    <xf numFmtId="0" fontId="8" fillId="0" borderId="1" xfId="32" applyBorder="1" applyAlignment="1">
      <alignment horizontal="left"/>
    </xf>
    <xf numFmtId="0" fontId="16" fillId="0" borderId="1" xfId="2" applyNumberFormat="1" applyFont="1" applyBorder="1" applyAlignment="1">
      <alignment horizontal="center"/>
    </xf>
    <xf numFmtId="4" fontId="16" fillId="0" borderId="1" xfId="32" applyNumberFormat="1" applyFont="1" applyBorder="1" applyAlignment="1">
      <alignment horizontal="center"/>
    </xf>
    <xf numFmtId="166" fontId="16" fillId="0" borderId="1" xfId="32" applyNumberFormat="1" applyFont="1" applyBorder="1" applyAlignment="1">
      <alignment horizontal="center"/>
    </xf>
    <xf numFmtId="0" fontId="8" fillId="0" borderId="1" xfId="2" applyNumberFormat="1" applyBorder="1" applyAlignment="1">
      <alignment horizontal="center" vertical="center" wrapText="1"/>
    </xf>
    <xf numFmtId="0" fontId="8" fillId="0" borderId="1" xfId="32" applyBorder="1"/>
    <xf numFmtId="0" fontId="11" fillId="0" borderId="0" xfId="0" applyFont="1" applyAlignment="1">
      <alignment horizontal="left"/>
    </xf>
    <xf numFmtId="0" fontId="8" fillId="0" borderId="1" xfId="32" applyBorder="1" applyAlignment="1">
      <alignment vertical="center"/>
    </xf>
    <xf numFmtId="0" fontId="16" fillId="4" borderId="1" xfId="32" applyFont="1" applyFill="1" applyBorder="1" applyAlignment="1">
      <alignment horizontal="center" vertical="center"/>
    </xf>
    <xf numFmtId="0" fontId="16" fillId="4" borderId="10" xfId="32" applyFont="1" applyFill="1" applyBorder="1" applyAlignment="1">
      <alignment horizontal="center" vertical="center"/>
    </xf>
    <xf numFmtId="0" fontId="9" fillId="7" borderId="1" xfId="32" applyFont="1" applyFill="1" applyBorder="1" applyAlignment="1">
      <alignment horizontal="center" vertical="center"/>
    </xf>
    <xf numFmtId="0" fontId="27" fillId="7" borderId="1" xfId="32" applyFont="1" applyFill="1" applyBorder="1" applyAlignment="1">
      <alignment horizontal="center" vertical="center" wrapText="1"/>
    </xf>
    <xf numFmtId="0" fontId="11" fillId="0" borderId="1" xfId="0" applyFont="1" applyBorder="1" applyAlignment="1">
      <alignment horizontal="center"/>
    </xf>
    <xf numFmtId="0" fontId="26" fillId="0" borderId="0" xfId="18" applyFont="1" applyAlignment="1">
      <alignment vertical="center" wrapText="1"/>
    </xf>
    <xf numFmtId="0" fontId="20" fillId="4" borderId="9" xfId="0" applyFont="1" applyFill="1" applyBorder="1" applyAlignment="1">
      <alignment vertical="center"/>
    </xf>
    <xf numFmtId="0" fontId="19" fillId="4" borderId="8" xfId="0" applyFont="1" applyFill="1" applyBorder="1" applyAlignment="1">
      <alignment vertical="center"/>
    </xf>
    <xf numFmtId="0" fontId="8" fillId="4" borderId="2" xfId="18" applyFill="1" applyBorder="1" applyAlignment="1">
      <alignment vertical="center"/>
    </xf>
    <xf numFmtId="0" fontId="18" fillId="4" borderId="11" xfId="0" applyFont="1" applyFill="1" applyBorder="1" applyAlignment="1">
      <alignment vertical="center"/>
    </xf>
    <xf numFmtId="0" fontId="8" fillId="4" borderId="11" xfId="0" applyFont="1" applyFill="1" applyBorder="1" applyAlignment="1">
      <alignment vertical="center"/>
    </xf>
    <xf numFmtId="0" fontId="8" fillId="4" borderId="10" xfId="18" applyFill="1" applyBorder="1" applyAlignment="1">
      <alignment vertical="center"/>
    </xf>
    <xf numFmtId="0" fontId="20" fillId="4" borderId="11" xfId="0" applyFont="1" applyFill="1" applyBorder="1" applyAlignment="1">
      <alignment vertical="center"/>
    </xf>
    <xf numFmtId="0" fontId="19" fillId="4" borderId="10" xfId="0" applyFont="1" applyFill="1" applyBorder="1" applyAlignment="1">
      <alignment vertical="center"/>
    </xf>
    <xf numFmtId="0" fontId="19" fillId="4" borderId="11" xfId="0" applyFont="1" applyFill="1" applyBorder="1" applyAlignment="1">
      <alignment vertical="center"/>
    </xf>
    <xf numFmtId="0" fontId="21" fillId="4" borderId="11" xfId="0" applyFont="1" applyFill="1" applyBorder="1" applyAlignment="1">
      <alignment vertical="center" wrapText="1"/>
    </xf>
    <xf numFmtId="0" fontId="21" fillId="4" borderId="10" xfId="0" applyFont="1" applyFill="1" applyBorder="1" applyAlignment="1">
      <alignment vertical="center"/>
    </xf>
    <xf numFmtId="0" fontId="75" fillId="0" borderId="0" xfId="0" applyFont="1" applyAlignment="1">
      <alignment vertical="center"/>
    </xf>
    <xf numFmtId="0" fontId="75" fillId="0" borderId="0" xfId="0" applyFont="1" applyAlignment="1">
      <alignment horizontal="center" vertical="center"/>
    </xf>
    <xf numFmtId="0" fontId="75" fillId="0" borderId="0" xfId="0" applyFont="1"/>
    <xf numFmtId="0" fontId="77" fillId="0" borderId="0" xfId="0" applyFont="1" applyAlignment="1">
      <alignment wrapText="1"/>
    </xf>
    <xf numFmtId="0" fontId="8" fillId="0" borderId="0" xfId="18" applyAlignment="1">
      <alignment horizontal="center" vertical="center"/>
    </xf>
    <xf numFmtId="1" fontId="8" fillId="0" borderId="0" xfId="18" applyNumberFormat="1" applyAlignment="1">
      <alignment horizontal="center" vertical="center" wrapText="1"/>
    </xf>
    <xf numFmtId="13" fontId="8" fillId="0" borderId="0" xfId="18" applyNumberFormat="1" applyAlignment="1">
      <alignment horizontal="center" vertical="center" wrapText="1"/>
    </xf>
    <xf numFmtId="0" fontId="8" fillId="0" borderId="0" xfId="18" applyAlignment="1">
      <alignment horizontal="center" vertical="center" wrapText="1"/>
    </xf>
    <xf numFmtId="0" fontId="8" fillId="0" borderId="0" xfId="28" applyFont="1" applyAlignment="1">
      <alignment horizontal="center" vertical="center" wrapText="1"/>
    </xf>
    <xf numFmtId="0" fontId="79" fillId="0" borderId="2" xfId="0" applyFont="1" applyBorder="1" applyAlignment="1" applyProtection="1">
      <alignment horizontal="left" wrapText="1"/>
      <protection locked="0"/>
    </xf>
    <xf numFmtId="0" fontId="0" fillId="2" borderId="5" xfId="0" applyFill="1" applyBorder="1" applyAlignment="1" applyProtection="1">
      <alignment horizontal="center"/>
      <protection locked="0"/>
    </xf>
    <xf numFmtId="1" fontId="8" fillId="0" borderId="2" xfId="0" applyNumberFormat="1" applyFont="1" applyBorder="1" applyAlignment="1">
      <alignment horizontal="center" wrapText="1"/>
    </xf>
    <xf numFmtId="3" fontId="16" fillId="0" borderId="1" xfId="494" applyNumberFormat="1" applyFont="1" applyBorder="1" applyAlignment="1">
      <alignment horizontal="center" vertical="center"/>
    </xf>
    <xf numFmtId="167" fontId="16" fillId="0" borderId="1" xfId="495" applyNumberFormat="1" applyFont="1" applyBorder="1" applyAlignment="1">
      <alignment horizontal="center" vertical="center" wrapText="1"/>
    </xf>
    <xf numFmtId="166" fontId="16" fillId="0" borderId="1" xfId="495" applyNumberFormat="1" applyFont="1" applyBorder="1" applyAlignment="1">
      <alignment horizontal="center" vertical="center" wrapText="1"/>
    </xf>
    <xf numFmtId="0" fontId="79" fillId="0" borderId="2" xfId="494" applyFont="1" applyBorder="1" applyAlignment="1">
      <alignment horizontal="left" vertical="center" wrapText="1"/>
    </xf>
    <xf numFmtId="167" fontId="16" fillId="0" borderId="5" xfId="494" applyNumberFormat="1" applyFont="1" applyBorder="1" applyAlignment="1">
      <alignment horizontal="center" vertical="center"/>
    </xf>
    <xf numFmtId="0" fontId="16" fillId="0" borderId="1" xfId="494" applyFont="1" applyBorder="1" applyAlignment="1">
      <alignment horizontal="center" vertical="center" wrapText="1"/>
    </xf>
    <xf numFmtId="3" fontId="16" fillId="0" borderId="1" xfId="494" applyNumberFormat="1" applyFont="1" applyBorder="1" applyAlignment="1">
      <alignment horizontal="center" vertical="center" wrapText="1"/>
    </xf>
    <xf numFmtId="0" fontId="8" fillId="0" borderId="0" xfId="18" applyAlignment="1">
      <alignment vertical="center"/>
    </xf>
    <xf numFmtId="3" fontId="8" fillId="0" borderId="0" xfId="18" applyNumberFormat="1" applyAlignment="1">
      <alignment vertical="center"/>
    </xf>
    <xf numFmtId="13" fontId="8" fillId="0" borderId="0" xfId="18" applyNumberFormat="1" applyAlignment="1">
      <alignment vertical="center"/>
    </xf>
    <xf numFmtId="0" fontId="8" fillId="0" borderId="0" xfId="28" applyFont="1" applyAlignment="1">
      <alignment vertical="center"/>
    </xf>
    <xf numFmtId="1" fontId="8" fillId="0" borderId="0" xfId="18" applyNumberFormat="1" applyAlignment="1">
      <alignment vertical="center"/>
    </xf>
    <xf numFmtId="13" fontId="11" fillId="0" borderId="0" xfId="18" applyNumberFormat="1" applyFont="1" applyAlignment="1">
      <alignment vertical="center" wrapText="1"/>
    </xf>
    <xf numFmtId="167" fontId="11" fillId="0" borderId="1" xfId="18" applyNumberFormat="1" applyFont="1" applyBorder="1" applyAlignment="1">
      <alignment horizontal="center" vertical="center"/>
    </xf>
    <xf numFmtId="1" fontId="11" fillId="0" borderId="0" xfId="18" applyNumberFormat="1" applyFont="1" applyAlignment="1">
      <alignment vertical="center"/>
    </xf>
    <xf numFmtId="3" fontId="8" fillId="0" borderId="4" xfId="0" applyNumberFormat="1" applyFont="1" applyBorder="1" applyAlignment="1" applyProtection="1">
      <alignment horizontal="center" vertical="center"/>
      <protection locked="0"/>
    </xf>
    <xf numFmtId="3" fontId="8" fillId="0" borderId="1" xfId="0" applyNumberFormat="1" applyFont="1" applyBorder="1" applyAlignment="1" applyProtection="1">
      <alignment horizontal="center" vertical="center"/>
      <protection locked="0"/>
    </xf>
    <xf numFmtId="3" fontId="8" fillId="0" borderId="7" xfId="0" applyNumberFormat="1" applyFont="1" applyBorder="1" applyAlignment="1" applyProtection="1">
      <alignment horizontal="center" vertical="center"/>
      <protection locked="0"/>
    </xf>
    <xf numFmtId="167" fontId="11" fillId="4" borderId="1" xfId="18" applyNumberFormat="1" applyFont="1" applyFill="1" applyBorder="1" applyAlignment="1">
      <alignment horizontal="center" vertical="center" wrapText="1"/>
    </xf>
    <xf numFmtId="0" fontId="29" fillId="0" borderId="0" xfId="17" applyFont="1" applyAlignment="1" applyProtection="1">
      <alignment horizontal="left" vertical="center"/>
      <protection hidden="1"/>
    </xf>
    <xf numFmtId="0" fontId="26" fillId="0" borderId="0" xfId="17" applyFont="1" applyAlignment="1" applyProtection="1">
      <alignment vertical="center"/>
      <protection hidden="1"/>
    </xf>
    <xf numFmtId="0" fontId="29" fillId="0" borderId="0" xfId="18" applyFont="1" applyAlignment="1">
      <alignment horizontal="center" vertical="center"/>
    </xf>
    <xf numFmtId="0" fontId="75" fillId="3" borderId="0" xfId="0" applyFont="1" applyFill="1" applyAlignment="1">
      <alignment horizontal="center" vertical="center"/>
    </xf>
    <xf numFmtId="0" fontId="76" fillId="3" borderId="0" xfId="0" applyFont="1" applyFill="1" applyAlignment="1">
      <alignment horizontal="center" vertical="center"/>
    </xf>
    <xf numFmtId="0" fontId="78" fillId="3" borderId="0" xfId="32" applyFont="1" applyFill="1" applyAlignment="1">
      <alignment vertical="center" wrapText="1"/>
    </xf>
    <xf numFmtId="0" fontId="40" fillId="0" borderId="0" xfId="32" applyFont="1" applyAlignment="1">
      <alignment vertical="center"/>
    </xf>
    <xf numFmtId="0" fontId="38" fillId="0" borderId="0" xfId="0" applyFont="1" applyAlignment="1">
      <alignment vertical="center"/>
    </xf>
    <xf numFmtId="0" fontId="9" fillId="0" borderId="0" xfId="0" applyFont="1"/>
    <xf numFmtId="0" fontId="27" fillId="0" borderId="0" xfId="0" applyFont="1" applyAlignment="1">
      <alignment horizontal="center" vertical="center"/>
    </xf>
    <xf numFmtId="0" fontId="27" fillId="0" borderId="1" xfId="0" applyFont="1" applyBorder="1" applyAlignment="1">
      <alignment horizontal="center" vertical="center"/>
    </xf>
    <xf numFmtId="0" fontId="19" fillId="0" borderId="0" xfId="0" applyFont="1" applyAlignment="1">
      <alignment horizontal="center" vertical="center"/>
    </xf>
    <xf numFmtId="0" fontId="27" fillId="0" borderId="2" xfId="0" applyFont="1" applyBorder="1" applyAlignment="1">
      <alignment horizontal="center" vertical="center"/>
    </xf>
    <xf numFmtId="0" fontId="80" fillId="0" borderId="0" xfId="0" applyFont="1" applyAlignment="1">
      <alignment vertical="center"/>
    </xf>
    <xf numFmtId="0" fontId="28" fillId="0" borderId="1" xfId="18" applyFont="1" applyBorder="1" applyAlignment="1">
      <alignment horizontal="center" vertical="center" wrapText="1"/>
    </xf>
    <xf numFmtId="0" fontId="28" fillId="0" borderId="14" xfId="18" applyFont="1" applyBorder="1" applyAlignment="1">
      <alignment horizontal="center" vertical="center" wrapText="1"/>
    </xf>
    <xf numFmtId="0" fontId="36" fillId="0" borderId="0" xfId="17" applyFont="1" applyAlignment="1">
      <alignment vertical="center"/>
    </xf>
    <xf numFmtId="0" fontId="31" fillId="0" borderId="0" xfId="17" applyFont="1" applyAlignment="1">
      <alignment vertical="center"/>
    </xf>
    <xf numFmtId="0" fontId="9" fillId="0" borderId="0" xfId="28" applyFont="1" applyAlignment="1">
      <alignment vertical="center"/>
    </xf>
    <xf numFmtId="0" fontId="9" fillId="0" borderId="0" xfId="18" applyFont="1" applyAlignment="1">
      <alignment vertical="center"/>
    </xf>
    <xf numFmtId="0" fontId="36" fillId="0" borderId="0" xfId="18" applyFont="1" applyAlignment="1">
      <alignment horizontal="center" vertical="center"/>
    </xf>
    <xf numFmtId="0" fontId="31" fillId="4" borderId="1" xfId="28" applyFont="1" applyFill="1" applyBorder="1" applyAlignment="1">
      <alignment horizontal="center" vertical="center" wrapText="1"/>
    </xf>
    <xf numFmtId="0" fontId="25" fillId="4" borderId="1" xfId="18" applyFont="1" applyFill="1" applyBorder="1" applyAlignment="1">
      <alignment vertical="center"/>
    </xf>
    <xf numFmtId="0" fontId="25" fillId="0" borderId="1" xfId="18" applyFont="1" applyBorder="1" applyAlignment="1">
      <alignment horizontal="left" vertical="center"/>
    </xf>
    <xf numFmtId="0" fontId="31" fillId="0" borderId="1" xfId="17" applyFont="1" applyBorder="1" applyAlignment="1" applyProtection="1">
      <alignment horizontal="left" vertical="center"/>
      <protection hidden="1"/>
    </xf>
    <xf numFmtId="0" fontId="27" fillId="0" borderId="1" xfId="17" applyFont="1" applyBorder="1" applyAlignment="1" applyProtection="1">
      <alignment vertical="center"/>
      <protection hidden="1"/>
    </xf>
    <xf numFmtId="0" fontId="25" fillId="4" borderId="1" xfId="18" applyFont="1" applyFill="1" applyBorder="1" applyAlignment="1">
      <alignment horizontal="left" vertical="center" wrapText="1"/>
    </xf>
    <xf numFmtId="13" fontId="25" fillId="4" borderId="1" xfId="18" applyNumberFormat="1" applyFont="1" applyFill="1" applyBorder="1" applyAlignment="1">
      <alignment vertical="center" wrapText="1"/>
    </xf>
    <xf numFmtId="0" fontId="93" fillId="3" borderId="1" xfId="0" applyFont="1" applyFill="1" applyBorder="1" applyAlignment="1">
      <alignment horizontal="left" vertical="top" wrapText="1"/>
    </xf>
    <xf numFmtId="0" fontId="92" fillId="3" borderId="0" xfId="0" applyFont="1" applyFill="1" applyAlignment="1">
      <alignment horizontal="left" vertical="top" wrapText="1"/>
    </xf>
    <xf numFmtId="0" fontId="91" fillId="3" borderId="1" xfId="0" applyFont="1" applyFill="1" applyBorder="1" applyAlignment="1">
      <alignment horizontal="left" vertical="top" wrapText="1"/>
    </xf>
    <xf numFmtId="0" fontId="81" fillId="2" borderId="1" xfId="32" applyFont="1" applyFill="1" applyBorder="1" applyAlignment="1">
      <alignment horizontal="left"/>
    </xf>
    <xf numFmtId="0" fontId="19" fillId="0" borderId="0" xfId="32" applyFont="1" applyAlignment="1">
      <alignment horizontal="center" vertical="center" wrapText="1"/>
    </xf>
    <xf numFmtId="0" fontId="0" fillId="0" borderId="1" xfId="0" applyBorder="1"/>
    <xf numFmtId="0" fontId="9" fillId="0" borderId="0" xfId="0" applyFont="1" applyAlignment="1">
      <alignment horizontal="left"/>
    </xf>
    <xf numFmtId="0" fontId="11" fillId="0" borderId="13" xfId="0" applyFont="1" applyBorder="1" applyAlignment="1">
      <alignment horizontal="left"/>
    </xf>
    <xf numFmtId="0" fontId="95" fillId="35" borderId="36" xfId="0" applyFont="1" applyFill="1" applyBorder="1"/>
    <xf numFmtId="0" fontId="0" fillId="36" borderId="36" xfId="0" applyFill="1" applyBorder="1"/>
    <xf numFmtId="0" fontId="0" fillId="36" borderId="37" xfId="0" applyFill="1" applyBorder="1"/>
    <xf numFmtId="0" fontId="0" fillId="0" borderId="36" xfId="0" applyBorder="1"/>
    <xf numFmtId="0" fontId="0" fillId="0" borderId="37" xfId="0" applyBorder="1"/>
    <xf numFmtId="0" fontId="9" fillId="3" borderId="0" xfId="0" applyFont="1" applyFill="1"/>
    <xf numFmtId="0" fontId="96" fillId="0" borderId="0" xfId="0" applyFont="1"/>
    <xf numFmtId="0" fontId="99" fillId="0" borderId="0" xfId="0" applyFont="1" applyAlignment="1">
      <alignment horizontal="center" vertical="center"/>
    </xf>
    <xf numFmtId="0" fontId="29" fillId="0" borderId="41" xfId="0" applyFont="1" applyBorder="1" applyAlignment="1">
      <alignment horizontal="center" vertical="center" wrapText="1"/>
    </xf>
    <xf numFmtId="0" fontId="29" fillId="0" borderId="46"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42" xfId="0" applyFont="1" applyBorder="1" applyAlignment="1">
      <alignment horizontal="center" vertical="center" wrapText="1"/>
    </xf>
    <xf numFmtId="0" fontId="96" fillId="0" borderId="0" xfId="0" applyFont="1" applyAlignment="1">
      <alignment vertical="center"/>
    </xf>
    <xf numFmtId="0" fontId="100" fillId="39" borderId="38" xfId="0" applyFont="1" applyFill="1" applyBorder="1" applyAlignment="1">
      <alignment horizontal="center" vertical="center"/>
    </xf>
    <xf numFmtId="0" fontId="100" fillId="39" borderId="42" xfId="0" applyFont="1" applyFill="1" applyBorder="1" applyAlignment="1">
      <alignment horizontal="right" vertical="center"/>
    </xf>
    <xf numFmtId="0" fontId="97" fillId="0" borderId="0" xfId="0" applyFont="1" applyAlignment="1">
      <alignment horizontal="left" vertical="center" indent="2"/>
    </xf>
    <xf numFmtId="0" fontId="102" fillId="0" borderId="41" xfId="0" applyFont="1" applyBorder="1" applyAlignment="1">
      <alignment horizontal="center" vertical="center" wrapText="1"/>
    </xf>
    <xf numFmtId="0" fontId="102" fillId="0" borderId="46" xfId="0" applyFont="1" applyBorder="1" applyAlignment="1">
      <alignment horizontal="center" vertical="center" wrapText="1"/>
    </xf>
    <xf numFmtId="0" fontId="101" fillId="0" borderId="41" xfId="0" applyFont="1" applyBorder="1" applyAlignment="1">
      <alignment horizontal="center" vertical="center" wrapText="1"/>
    </xf>
    <xf numFmtId="0" fontId="101" fillId="0" borderId="46" xfId="0" applyFont="1" applyBorder="1" applyAlignment="1">
      <alignment horizontal="center" vertical="center" wrapText="1"/>
    </xf>
    <xf numFmtId="0" fontId="101" fillId="0" borderId="47" xfId="0" applyFont="1" applyBorder="1" applyAlignment="1">
      <alignment horizontal="center" vertical="center" wrapText="1"/>
    </xf>
    <xf numFmtId="0" fontId="101" fillId="0" borderId="42" xfId="0" applyFont="1" applyBorder="1" applyAlignment="1">
      <alignment horizontal="center" vertical="center" wrapText="1"/>
    </xf>
    <xf numFmtId="0" fontId="101" fillId="40" borderId="44" xfId="0" applyFont="1" applyFill="1" applyBorder="1" applyAlignment="1">
      <alignment horizontal="center" vertical="center"/>
    </xf>
    <xf numFmtId="0" fontId="101" fillId="40" borderId="43" xfId="0" applyFont="1" applyFill="1" applyBorder="1" applyAlignment="1">
      <alignment horizontal="center" vertical="center"/>
    </xf>
    <xf numFmtId="0" fontId="101" fillId="40" borderId="38" xfId="0" applyFont="1" applyFill="1" applyBorder="1" applyAlignment="1">
      <alignment horizontal="center" vertical="center"/>
    </xf>
    <xf numFmtId="0" fontId="101" fillId="40" borderId="44" xfId="0" applyFont="1" applyFill="1" applyBorder="1" applyAlignment="1">
      <alignment horizontal="right" vertical="center"/>
    </xf>
    <xf numFmtId="0" fontId="101" fillId="40" borderId="43" xfId="0" applyFont="1" applyFill="1" applyBorder="1" applyAlignment="1">
      <alignment horizontal="right" vertical="center"/>
    </xf>
    <xf numFmtId="0" fontId="101" fillId="40" borderId="40" xfId="0" applyFont="1" applyFill="1" applyBorder="1" applyAlignment="1">
      <alignment horizontal="right" vertical="center"/>
    </xf>
    <xf numFmtId="0" fontId="102" fillId="34" borderId="0" xfId="0" applyFont="1" applyFill="1" applyAlignment="1">
      <alignment vertical="center"/>
    </xf>
    <xf numFmtId="0" fontId="101" fillId="40" borderId="47" xfId="0" applyFont="1" applyFill="1" applyBorder="1" applyAlignment="1">
      <alignment horizontal="right" vertical="center"/>
    </xf>
    <xf numFmtId="0" fontId="101" fillId="40" borderId="41" xfId="0" applyFont="1" applyFill="1" applyBorder="1" applyAlignment="1">
      <alignment horizontal="right" vertical="center"/>
    </xf>
    <xf numFmtId="0" fontId="101" fillId="40" borderId="46" xfId="0" applyFont="1" applyFill="1" applyBorder="1" applyAlignment="1">
      <alignment horizontal="right" vertical="center"/>
    </xf>
    <xf numFmtId="0" fontId="101" fillId="40" borderId="42" xfId="0" applyFont="1" applyFill="1" applyBorder="1" applyAlignment="1">
      <alignment horizontal="right" vertical="center"/>
    </xf>
    <xf numFmtId="0" fontId="100" fillId="40" borderId="46" xfId="0" applyFont="1" applyFill="1" applyBorder="1" applyAlignment="1">
      <alignment horizontal="right" vertical="center"/>
    </xf>
    <xf numFmtId="0" fontId="100" fillId="40" borderId="42" xfId="0" applyFont="1" applyFill="1" applyBorder="1" applyAlignment="1">
      <alignment horizontal="right" vertical="center"/>
    </xf>
    <xf numFmtId="0" fontId="101" fillId="0" borderId="40" xfId="0" applyFont="1" applyBorder="1" applyAlignment="1">
      <alignment horizontal="center" vertical="center" wrapText="1"/>
    </xf>
    <xf numFmtId="0" fontId="29" fillId="0" borderId="0" xfId="0" applyFont="1" applyAlignment="1">
      <alignment horizontal="center" vertical="center"/>
    </xf>
    <xf numFmtId="0" fontId="102" fillId="34" borderId="42" xfId="0" applyFont="1" applyFill="1" applyBorder="1" applyAlignment="1">
      <alignment vertical="center"/>
    </xf>
    <xf numFmtId="0" fontId="102" fillId="34" borderId="46" xfId="0" applyFont="1" applyFill="1" applyBorder="1" applyAlignment="1">
      <alignment vertical="center"/>
    </xf>
    <xf numFmtId="0" fontId="102" fillId="34" borderId="45" xfId="0" applyFont="1" applyFill="1" applyBorder="1" applyAlignment="1">
      <alignment vertical="center"/>
    </xf>
    <xf numFmtId="0" fontId="104" fillId="0" borderId="0" xfId="0" applyFont="1" applyAlignment="1">
      <alignment vertical="center"/>
    </xf>
    <xf numFmtId="0" fontId="26" fillId="0" borderId="0" xfId="0" applyFont="1" applyAlignment="1">
      <alignment horizontal="left" vertical="center" indent="2"/>
    </xf>
    <xf numFmtId="0" fontId="31" fillId="0" borderId="0" xfId="0" applyFont="1" applyAlignment="1">
      <alignment horizontal="center" vertical="center" wrapText="1"/>
    </xf>
    <xf numFmtId="0" fontId="29" fillId="0" borderId="0" xfId="0" applyFont="1" applyAlignment="1">
      <alignment horizontal="center" vertical="center" wrapText="1"/>
    </xf>
    <xf numFmtId="0" fontId="102" fillId="0" borderId="45" xfId="0" applyFont="1" applyBorder="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31" fillId="0" borderId="19" xfId="0" applyFont="1" applyBorder="1" applyAlignment="1">
      <alignment vertical="top" wrapText="1"/>
    </xf>
    <xf numFmtId="0" fontId="31" fillId="0" borderId="53" xfId="0" applyFont="1" applyBorder="1" applyAlignment="1">
      <alignment vertical="top" wrapText="1"/>
    </xf>
    <xf numFmtId="0" fontId="31" fillId="0" borderId="0" xfId="0" applyFont="1" applyAlignment="1">
      <alignment vertical="top" wrapText="1"/>
    </xf>
    <xf numFmtId="0" fontId="29" fillId="0" borderId="41" xfId="0" applyFont="1" applyBorder="1" applyAlignment="1">
      <alignment vertical="top" wrapText="1"/>
    </xf>
    <xf numFmtId="0" fontId="29" fillId="0" borderId="54" xfId="0" applyFont="1" applyBorder="1" applyAlignment="1">
      <alignment vertical="top" wrapText="1"/>
    </xf>
    <xf numFmtId="0" fontId="29" fillId="0" borderId="0" xfId="0" applyFont="1" applyAlignment="1">
      <alignment vertical="top" wrapText="1"/>
    </xf>
    <xf numFmtId="0" fontId="31" fillId="0" borderId="41" xfId="0" applyFont="1" applyBorder="1" applyAlignment="1">
      <alignment vertical="top" wrapText="1"/>
    </xf>
    <xf numFmtId="0" fontId="31" fillId="0" borderId="55" xfId="0" applyFont="1" applyBorder="1" applyAlignment="1">
      <alignment vertical="top" wrapText="1"/>
    </xf>
    <xf numFmtId="0" fontId="31" fillId="0" borderId="56" xfId="0" applyFont="1" applyBorder="1" applyAlignment="1">
      <alignment vertical="top" wrapText="1"/>
    </xf>
    <xf numFmtId="0" fontId="102" fillId="0" borderId="58" xfId="0" applyFont="1" applyBorder="1" applyAlignment="1">
      <alignment horizontal="center" vertical="center" wrapText="1"/>
    </xf>
    <xf numFmtId="0" fontId="26" fillId="0" borderId="46" xfId="0" applyFont="1" applyBorder="1" applyAlignment="1">
      <alignment vertical="center" wrapText="1"/>
    </xf>
    <xf numFmtId="0" fontId="26" fillId="38" borderId="46" xfId="0" applyFont="1" applyFill="1" applyBorder="1" applyAlignment="1">
      <alignment horizontal="right" vertical="center" wrapText="1"/>
    </xf>
    <xf numFmtId="0" fontId="26" fillId="37" borderId="46" xfId="0" applyFont="1" applyFill="1" applyBorder="1" applyAlignment="1">
      <alignment horizontal="right" vertical="center" wrapText="1"/>
    </xf>
    <xf numFmtId="0" fontId="26" fillId="37" borderId="41" xfId="0" applyFont="1" applyFill="1" applyBorder="1" applyAlignment="1">
      <alignment vertical="center" wrapText="1"/>
    </xf>
    <xf numFmtId="0" fontId="26" fillId="37" borderId="38" xfId="0" applyFont="1" applyFill="1" applyBorder="1" applyAlignment="1">
      <alignment horizontal="right" vertical="center" wrapText="1"/>
    </xf>
    <xf numFmtId="0" fontId="26" fillId="37" borderId="42" xfId="0" applyFont="1" applyFill="1" applyBorder="1" applyAlignment="1">
      <alignment horizontal="right" vertical="center" wrapText="1"/>
    </xf>
    <xf numFmtId="0" fontId="107" fillId="0" borderId="0" xfId="0" applyFont="1"/>
    <xf numFmtId="0" fontId="27" fillId="39" borderId="51" xfId="0" applyFont="1" applyFill="1" applyBorder="1" applyAlignment="1">
      <alignment horizontal="center" vertical="center"/>
    </xf>
    <xf numFmtId="0" fontId="27" fillId="39" borderId="40" xfId="0" applyFont="1" applyFill="1" applyBorder="1" applyAlignment="1">
      <alignment horizontal="center" vertical="center"/>
    </xf>
    <xf numFmtId="0" fontId="27" fillId="39" borderId="44" xfId="0" applyFont="1" applyFill="1" applyBorder="1" applyAlignment="1">
      <alignment horizontal="center" vertical="center"/>
    </xf>
    <xf numFmtId="0" fontId="27" fillId="39" borderId="19" xfId="0" applyFont="1" applyFill="1" applyBorder="1" applyAlignment="1">
      <alignment vertical="center"/>
    </xf>
    <xf numFmtId="0" fontId="27" fillId="39" borderId="38" xfId="0" applyFont="1" applyFill="1" applyBorder="1" applyAlignment="1">
      <alignment horizontal="right" vertical="center"/>
    </xf>
    <xf numFmtId="0" fontId="27" fillId="39" borderId="42" xfId="0" applyFont="1" applyFill="1" applyBorder="1" applyAlignment="1">
      <alignment horizontal="right" vertical="center"/>
    </xf>
    <xf numFmtId="0" fontId="26" fillId="0" borderId="49" xfId="0" applyFont="1" applyBorder="1" applyAlignment="1">
      <alignment vertical="center"/>
    </xf>
    <xf numFmtId="0" fontId="26" fillId="0" borderId="41" xfId="0" applyFont="1" applyBorder="1" applyAlignment="1">
      <alignment horizontal="right" vertical="center"/>
    </xf>
    <xf numFmtId="0" fontId="26" fillId="0" borderId="46" xfId="0" applyFont="1" applyBorder="1" applyAlignment="1">
      <alignment horizontal="right" vertical="center"/>
    </xf>
    <xf numFmtId="0" fontId="27" fillId="39" borderId="46" xfId="0" applyFont="1" applyFill="1" applyBorder="1" applyAlignment="1">
      <alignment horizontal="right" vertical="center"/>
    </xf>
    <xf numFmtId="0" fontId="27" fillId="39" borderId="49" xfId="0" applyFont="1" applyFill="1" applyBorder="1" applyAlignment="1">
      <alignment horizontal="center" vertical="center"/>
    </xf>
    <xf numFmtId="0" fontId="27" fillId="39" borderId="41" xfId="0" applyFont="1" applyFill="1" applyBorder="1" applyAlignment="1">
      <alignment horizontal="right" vertical="center"/>
    </xf>
    <xf numFmtId="0" fontId="27" fillId="39" borderId="38" xfId="0" applyFont="1" applyFill="1" applyBorder="1" applyAlignment="1">
      <alignment vertical="center"/>
    </xf>
    <xf numFmtId="0" fontId="107" fillId="0" borderId="0" xfId="0" applyFont="1" applyAlignment="1">
      <alignment vertical="center"/>
    </xf>
    <xf numFmtId="0" fontId="27" fillId="39" borderId="39" xfId="0" applyFont="1" applyFill="1" applyBorder="1" applyAlignment="1">
      <alignment horizontal="center" vertical="center"/>
    </xf>
    <xf numFmtId="0" fontId="108" fillId="39" borderId="49" xfId="0" applyFont="1" applyFill="1" applyBorder="1" applyAlignment="1">
      <alignment vertical="center"/>
    </xf>
    <xf numFmtId="0" fontId="27" fillId="39" borderId="39" xfId="0" applyFont="1" applyFill="1" applyBorder="1" applyAlignment="1">
      <alignment horizontal="right" vertical="center"/>
    </xf>
    <xf numFmtId="0" fontId="27" fillId="39" borderId="44" xfId="0" applyFont="1" applyFill="1" applyBorder="1" applyAlignment="1">
      <alignment horizontal="right" vertical="center"/>
    </xf>
    <xf numFmtId="0" fontId="26" fillId="0" borderId="38" xfId="0" applyFont="1" applyBorder="1" applyAlignment="1">
      <alignment vertical="center"/>
    </xf>
    <xf numFmtId="0" fontId="26" fillId="0" borderId="42" xfId="0" applyFont="1" applyBorder="1" applyAlignment="1">
      <alignment vertical="center"/>
    </xf>
    <xf numFmtId="0" fontId="26" fillId="0" borderId="41" xfId="0" applyFont="1" applyBorder="1" applyAlignment="1">
      <alignment vertical="center"/>
    </xf>
    <xf numFmtId="0" fontId="26" fillId="0" borderId="46" xfId="0" applyFont="1" applyBorder="1" applyAlignment="1">
      <alignment vertical="center"/>
    </xf>
    <xf numFmtId="0" fontId="26" fillId="0" borderId="51" xfId="0" applyFont="1" applyBorder="1" applyAlignment="1">
      <alignment vertical="center"/>
    </xf>
    <xf numFmtId="0" fontId="27" fillId="39" borderId="47" xfId="0" applyFont="1" applyFill="1" applyBorder="1" applyAlignment="1">
      <alignment horizontal="right" vertical="center"/>
    </xf>
    <xf numFmtId="0" fontId="108" fillId="39" borderId="19" xfId="0" applyFont="1" applyFill="1" applyBorder="1" applyAlignment="1">
      <alignment vertical="center"/>
    </xf>
    <xf numFmtId="0" fontId="26" fillId="0" borderId="40" xfId="0" applyFont="1" applyBorder="1" applyAlignment="1">
      <alignment vertical="center"/>
    </xf>
    <xf numFmtId="0" fontId="26" fillId="0" borderId="47" xfId="0" applyFont="1" applyBorder="1" applyAlignment="1">
      <alignment vertical="center"/>
    </xf>
    <xf numFmtId="0" fontId="27" fillId="39" borderId="48" xfId="0" applyFont="1" applyFill="1" applyBorder="1" applyAlignment="1">
      <alignment vertical="center"/>
    </xf>
    <xf numFmtId="0" fontId="27" fillId="39" borderId="40" xfId="0" applyFont="1" applyFill="1" applyBorder="1" applyAlignment="1">
      <alignment horizontal="right" vertical="center"/>
    </xf>
    <xf numFmtId="0" fontId="26" fillId="39" borderId="19" xfId="0" applyFont="1" applyFill="1" applyBorder="1" applyAlignment="1">
      <alignment vertical="center"/>
    </xf>
    <xf numFmtId="0" fontId="27" fillId="40" borderId="44" xfId="0" applyFont="1" applyFill="1" applyBorder="1" applyAlignment="1">
      <alignment horizontal="center" vertical="center"/>
    </xf>
    <xf numFmtId="0" fontId="27" fillId="40" borderId="43" xfId="0" applyFont="1" applyFill="1" applyBorder="1" applyAlignment="1">
      <alignment horizontal="center" vertical="center"/>
    </xf>
    <xf numFmtId="0" fontId="27" fillId="40" borderId="38" xfId="0" applyFont="1" applyFill="1" applyBorder="1" applyAlignment="1">
      <alignment horizontal="center" vertical="center"/>
    </xf>
    <xf numFmtId="0" fontId="27" fillId="40" borderId="42" xfId="0" applyFont="1" applyFill="1" applyBorder="1" applyAlignment="1">
      <alignment horizontal="center" vertical="center"/>
    </xf>
    <xf numFmtId="0" fontId="27" fillId="40" borderId="50" xfId="0" applyFont="1" applyFill="1" applyBorder="1" applyAlignment="1">
      <alignment horizontal="center" vertical="center"/>
    </xf>
    <xf numFmtId="0" fontId="27" fillId="40" borderId="41" xfId="0" applyFont="1" applyFill="1" applyBorder="1" applyAlignment="1">
      <alignment horizontal="right" vertical="center"/>
    </xf>
    <xf numFmtId="0" fontId="27" fillId="40" borderId="46" xfId="0" applyFont="1" applyFill="1" applyBorder="1" applyAlignment="1">
      <alignment horizontal="right" vertical="center"/>
    </xf>
    <xf numFmtId="0" fontId="27" fillId="34" borderId="41" xfId="0" applyFont="1" applyFill="1" applyBorder="1" applyAlignment="1">
      <alignment vertical="center"/>
    </xf>
    <xf numFmtId="0" fontId="27" fillId="34" borderId="46" xfId="0" applyFont="1" applyFill="1" applyBorder="1" applyAlignment="1">
      <alignment vertical="center"/>
    </xf>
    <xf numFmtId="0" fontId="27" fillId="40" borderId="47" xfId="0" applyFont="1" applyFill="1" applyBorder="1" applyAlignment="1">
      <alignment horizontal="right" vertical="center"/>
    </xf>
    <xf numFmtId="0" fontId="27" fillId="40" borderId="42" xfId="0" applyFont="1" applyFill="1" applyBorder="1" applyAlignment="1">
      <alignment horizontal="right" vertical="center"/>
    </xf>
    <xf numFmtId="0" fontId="72" fillId="0" borderId="40" xfId="0" applyFont="1" applyBorder="1" applyAlignment="1">
      <alignment vertical="center"/>
    </xf>
    <xf numFmtId="0" fontId="72" fillId="0" borderId="41" xfId="0" applyFont="1" applyBorder="1" applyAlignment="1">
      <alignment vertical="center"/>
    </xf>
    <xf numFmtId="0" fontId="106" fillId="40" borderId="41" xfId="0" applyFont="1" applyFill="1" applyBorder="1" applyAlignment="1">
      <alignment horizontal="right" vertical="center"/>
    </xf>
    <xf numFmtId="0" fontId="106" fillId="40" borderId="46" xfId="0" applyFont="1" applyFill="1" applyBorder="1" applyAlignment="1">
      <alignment horizontal="right" vertical="center"/>
    </xf>
    <xf numFmtId="0" fontId="106" fillId="40" borderId="42" xfId="0" applyFont="1" applyFill="1" applyBorder="1" applyAlignment="1">
      <alignment horizontal="right" vertical="center"/>
    </xf>
    <xf numFmtId="0" fontId="0" fillId="0" borderId="0" xfId="0" applyAlignment="1">
      <alignment wrapText="1"/>
    </xf>
    <xf numFmtId="0" fontId="107" fillId="0" borderId="0" xfId="0" applyFont="1" applyAlignment="1">
      <alignment wrapText="1"/>
    </xf>
    <xf numFmtId="0" fontId="27" fillId="39" borderId="44" xfId="0" applyFont="1" applyFill="1" applyBorder="1" applyAlignment="1">
      <alignment horizontal="center" vertical="center" wrapText="1"/>
    </xf>
    <xf numFmtId="0" fontId="27" fillId="39" borderId="42" xfId="0" applyFont="1" applyFill="1" applyBorder="1" applyAlignment="1">
      <alignment horizontal="right" vertical="center" wrapText="1"/>
    </xf>
    <xf numFmtId="0" fontId="26" fillId="0" borderId="46" xfId="0" applyFont="1" applyBorder="1" applyAlignment="1">
      <alignment horizontal="right" vertical="center" wrapText="1"/>
    </xf>
    <xf numFmtId="0" fontId="27" fillId="39" borderId="46" xfId="0" applyFont="1" applyFill="1" applyBorder="1" applyAlignment="1">
      <alignment horizontal="right" vertical="center" wrapText="1"/>
    </xf>
    <xf numFmtId="0" fontId="96" fillId="0" borderId="0" xfId="0" applyFont="1" applyAlignment="1">
      <alignment vertical="center" wrapText="1"/>
    </xf>
    <xf numFmtId="0" fontId="107" fillId="0" borderId="0" xfId="0" applyFont="1" applyAlignment="1">
      <alignment vertical="center" wrapText="1"/>
    </xf>
    <xf numFmtId="0" fontId="27" fillId="39" borderId="44" xfId="0" applyFont="1" applyFill="1" applyBorder="1" applyAlignment="1">
      <alignment horizontal="right" vertical="center" wrapText="1"/>
    </xf>
    <xf numFmtId="0" fontId="26" fillId="0" borderId="42" xfId="0" applyFont="1" applyBorder="1" applyAlignment="1">
      <alignment vertical="center" wrapText="1"/>
    </xf>
    <xf numFmtId="0" fontId="26" fillId="0" borderId="47" xfId="0" applyFont="1" applyBorder="1" applyAlignment="1">
      <alignment vertical="center" wrapText="1"/>
    </xf>
    <xf numFmtId="0" fontId="27" fillId="39" borderId="47" xfId="0" applyFont="1" applyFill="1" applyBorder="1" applyAlignment="1">
      <alignment horizontal="right" vertical="center" wrapText="1"/>
    </xf>
    <xf numFmtId="0" fontId="96" fillId="0" borderId="0" xfId="0" applyFont="1" applyAlignment="1">
      <alignment wrapText="1"/>
    </xf>
    <xf numFmtId="0" fontId="100" fillId="39" borderId="42" xfId="0" applyFont="1" applyFill="1" applyBorder="1" applyAlignment="1">
      <alignment horizontal="right" vertical="center" wrapText="1"/>
    </xf>
    <xf numFmtId="0" fontId="101" fillId="40" borderId="44" xfId="0" applyFont="1" applyFill="1" applyBorder="1" applyAlignment="1">
      <alignment horizontal="center" vertical="center" wrapText="1"/>
    </xf>
    <xf numFmtId="0" fontId="101" fillId="40" borderId="44" xfId="0" applyFont="1" applyFill="1" applyBorder="1" applyAlignment="1">
      <alignment horizontal="right" vertical="center" wrapText="1"/>
    </xf>
    <xf numFmtId="0" fontId="102" fillId="34" borderId="42" xfId="0" applyFont="1" applyFill="1" applyBorder="1" applyAlignment="1">
      <alignment vertical="center" wrapText="1"/>
    </xf>
    <xf numFmtId="0" fontId="102" fillId="34" borderId="46" xfId="0" applyFont="1" applyFill="1" applyBorder="1" applyAlignment="1">
      <alignment vertical="center" wrapText="1"/>
    </xf>
    <xf numFmtId="0" fontId="101" fillId="40" borderId="46" xfId="0" applyFont="1" applyFill="1" applyBorder="1" applyAlignment="1">
      <alignment horizontal="right" vertical="center" wrapText="1"/>
    </xf>
    <xf numFmtId="0" fontId="26" fillId="34" borderId="0" xfId="0" applyFont="1" applyFill="1" applyAlignment="1">
      <alignment vertical="center" wrapText="1"/>
    </xf>
    <xf numFmtId="0" fontId="26" fillId="34" borderId="0" xfId="0" applyFont="1" applyFill="1" applyAlignment="1">
      <alignment vertical="center"/>
    </xf>
    <xf numFmtId="0" fontId="27" fillId="40" borderId="38" xfId="0" applyFont="1" applyFill="1" applyBorder="1" applyAlignment="1">
      <alignment horizontal="center" vertical="center" wrapText="1"/>
    </xf>
    <xf numFmtId="0" fontId="27" fillId="40" borderId="42" xfId="0" applyFont="1" applyFill="1" applyBorder="1" applyAlignment="1">
      <alignment horizontal="center" vertical="center" wrapText="1"/>
    </xf>
    <xf numFmtId="0" fontId="27" fillId="40" borderId="49" xfId="0" applyFont="1" applyFill="1" applyBorder="1" applyAlignment="1">
      <alignment vertical="center"/>
    </xf>
    <xf numFmtId="0" fontId="106" fillId="40" borderId="45" xfId="0" applyFont="1" applyFill="1" applyBorder="1" applyAlignment="1">
      <alignment vertical="center"/>
    </xf>
    <xf numFmtId="0" fontId="27" fillId="40" borderId="41" xfId="0" applyFont="1" applyFill="1" applyBorder="1" applyAlignment="1">
      <alignment horizontal="right" vertical="center" wrapText="1"/>
    </xf>
    <xf numFmtId="0" fontId="27" fillId="40" borderId="46" xfId="0" applyFont="1" applyFill="1" applyBorder="1" applyAlignment="1">
      <alignment horizontal="right" vertical="center" wrapText="1"/>
    </xf>
    <xf numFmtId="0" fontId="72" fillId="0" borderId="41" xfId="0" applyFont="1" applyBorder="1" applyAlignment="1">
      <alignment vertical="center" wrapText="1"/>
    </xf>
    <xf numFmtId="0" fontId="72" fillId="0" borderId="45" xfId="0" applyFont="1" applyBorder="1" applyAlignment="1">
      <alignment vertical="center" wrapText="1"/>
    </xf>
    <xf numFmtId="0" fontId="27" fillId="34" borderId="41" xfId="0" applyFont="1" applyFill="1" applyBorder="1" applyAlignment="1">
      <alignment vertical="center" wrapText="1"/>
    </xf>
    <xf numFmtId="0" fontId="27" fillId="34" borderId="46" xfId="0" applyFont="1" applyFill="1" applyBorder="1" applyAlignment="1">
      <alignment vertical="center" wrapText="1"/>
    </xf>
    <xf numFmtId="0" fontId="27" fillId="40" borderId="38" xfId="0" applyFont="1" applyFill="1" applyBorder="1" applyAlignment="1">
      <alignment vertical="center" wrapText="1"/>
    </xf>
    <xf numFmtId="0" fontId="106" fillId="40" borderId="45" xfId="0" applyFont="1" applyFill="1" applyBorder="1" applyAlignment="1">
      <alignment vertical="center" wrapText="1"/>
    </xf>
    <xf numFmtId="0" fontId="27" fillId="40" borderId="19" xfId="0" applyFont="1" applyFill="1" applyBorder="1" applyAlignment="1">
      <alignment vertical="center" wrapText="1"/>
    </xf>
    <xf numFmtId="0" fontId="72" fillId="0" borderId="39" xfId="0" applyFont="1" applyBorder="1" applyAlignment="1">
      <alignment vertical="center"/>
    </xf>
    <xf numFmtId="0" fontId="106" fillId="40" borderId="41" xfId="0" applyFont="1" applyFill="1" applyBorder="1" applyAlignment="1">
      <alignment horizontal="right" vertical="center" wrapText="1"/>
    </xf>
    <xf numFmtId="0" fontId="106" fillId="40" borderId="46" xfId="0" applyFont="1" applyFill="1" applyBorder="1" applyAlignment="1">
      <alignment horizontal="right" vertical="center" wrapText="1"/>
    </xf>
    <xf numFmtId="0" fontId="27" fillId="40" borderId="44" xfId="0" applyFont="1" applyFill="1" applyBorder="1" applyAlignment="1">
      <alignment horizontal="center" vertical="center" wrapText="1"/>
    </xf>
    <xf numFmtId="0" fontId="27" fillId="40" borderId="44" xfId="0" applyFont="1" applyFill="1" applyBorder="1" applyAlignment="1">
      <alignment horizontal="right" vertical="center" wrapText="1"/>
    </xf>
    <xf numFmtId="0" fontId="27" fillId="40" borderId="44" xfId="0" applyFont="1" applyFill="1" applyBorder="1" applyAlignment="1">
      <alignment horizontal="right" vertical="center"/>
    </xf>
    <xf numFmtId="0" fontId="27" fillId="40" borderId="43" xfId="0" applyFont="1" applyFill="1" applyBorder="1" applyAlignment="1">
      <alignment horizontal="right" vertical="center"/>
    </xf>
    <xf numFmtId="0" fontId="26" fillId="34" borderId="42" xfId="0" applyFont="1" applyFill="1" applyBorder="1" applyAlignment="1">
      <alignment vertical="center" wrapText="1"/>
    </xf>
    <xf numFmtId="0" fontId="26" fillId="34" borderId="42" xfId="0" applyFont="1" applyFill="1" applyBorder="1" applyAlignment="1">
      <alignment vertical="center"/>
    </xf>
    <xf numFmtId="0" fontId="106" fillId="40" borderId="41" xfId="0" applyFont="1" applyFill="1" applyBorder="1" applyAlignment="1">
      <alignment vertical="center"/>
    </xf>
    <xf numFmtId="0" fontId="27" fillId="40" borderId="40" xfId="0" applyFont="1" applyFill="1" applyBorder="1" applyAlignment="1">
      <alignment horizontal="right" vertical="center"/>
    </xf>
    <xf numFmtId="0" fontId="26" fillId="34" borderId="46" xfId="0" applyFont="1" applyFill="1" applyBorder="1" applyAlignment="1">
      <alignment vertical="center" wrapText="1"/>
    </xf>
    <xf numFmtId="0" fontId="26" fillId="34" borderId="46" xfId="0" applyFont="1" applyFill="1" applyBorder="1" applyAlignment="1">
      <alignment vertical="center"/>
    </xf>
    <xf numFmtId="0" fontId="27" fillId="42" borderId="44" xfId="0" applyFont="1" applyFill="1" applyBorder="1" applyAlignment="1">
      <alignment horizontal="center" vertical="center" wrapText="1"/>
    </xf>
    <xf numFmtId="0" fontId="27" fillId="42" borderId="47" xfId="0" applyFont="1" applyFill="1" applyBorder="1" applyAlignment="1">
      <alignment horizontal="center" vertical="center" wrapText="1"/>
    </xf>
    <xf numFmtId="0" fontId="8" fillId="42" borderId="47" xfId="0" applyFont="1" applyFill="1" applyBorder="1" applyAlignment="1">
      <alignment vertical="center" wrapText="1"/>
    </xf>
    <xf numFmtId="0" fontId="8" fillId="42" borderId="46" xfId="0" applyFont="1" applyFill="1" applyBorder="1" applyAlignment="1">
      <alignment vertical="center" wrapText="1"/>
    </xf>
    <xf numFmtId="0" fontId="27" fillId="42" borderId="46" xfId="0" applyFont="1" applyFill="1" applyBorder="1" applyAlignment="1">
      <alignment horizontal="center" vertical="center" wrapText="1"/>
    </xf>
    <xf numFmtId="0" fontId="28" fillId="4" borderId="1" xfId="32" applyFont="1" applyFill="1" applyBorder="1" applyAlignment="1">
      <alignment horizontal="center" vertical="center" wrapText="1"/>
    </xf>
    <xf numFmtId="0" fontId="28" fillId="4" borderId="7" xfId="32" applyFont="1" applyFill="1" applyBorder="1" applyAlignment="1">
      <alignment horizontal="center" vertical="center" wrapText="1"/>
    </xf>
    <xf numFmtId="0" fontId="94" fillId="4" borderId="7" xfId="32" applyFont="1" applyFill="1" applyBorder="1" applyAlignment="1">
      <alignment horizontal="center" vertical="center" wrapText="1"/>
    </xf>
    <xf numFmtId="0" fontId="9" fillId="4" borderId="2" xfId="18" applyFont="1" applyFill="1" applyBorder="1" applyAlignment="1">
      <alignment vertical="center"/>
    </xf>
    <xf numFmtId="0" fontId="9" fillId="4" borderId="6" xfId="0" applyFont="1" applyFill="1" applyBorder="1" applyAlignment="1">
      <alignment vertical="center"/>
    </xf>
    <xf numFmtId="0" fontId="9" fillId="4" borderId="2" xfId="0" applyFont="1" applyFill="1" applyBorder="1" applyAlignment="1">
      <alignment vertical="center"/>
    </xf>
    <xf numFmtId="0" fontId="28" fillId="4" borderId="1" xfId="0" applyFont="1" applyFill="1" applyBorder="1" applyAlignment="1">
      <alignment horizontal="center" vertical="center" wrapText="1"/>
    </xf>
    <xf numFmtId="0" fontId="33" fillId="0" borderId="0" xfId="0" applyFont="1" applyAlignment="1">
      <alignment vertical="center"/>
    </xf>
    <xf numFmtId="0" fontId="9" fillId="0" borderId="1" xfId="0" applyFont="1" applyBorder="1" applyAlignment="1">
      <alignment vertical="center"/>
    </xf>
    <xf numFmtId="0" fontId="75" fillId="3" borderId="0" xfId="0" applyFont="1" applyFill="1"/>
    <xf numFmtId="0" fontId="35" fillId="0" borderId="9" xfId="32" applyFont="1" applyBorder="1" applyAlignment="1">
      <alignment horizontal="center" vertical="center"/>
    </xf>
    <xf numFmtId="0" fontId="35" fillId="0" borderId="0" xfId="32" applyFont="1" applyAlignment="1">
      <alignment horizontal="center" vertical="center"/>
    </xf>
    <xf numFmtId="0" fontId="28" fillId="4" borderId="12" xfId="32" applyFont="1" applyFill="1" applyBorder="1" applyAlignment="1">
      <alignment horizontal="center" vertical="center" wrapText="1"/>
    </xf>
    <xf numFmtId="0" fontId="28" fillId="4" borderId="4" xfId="32" applyFont="1" applyFill="1" applyBorder="1" applyAlignment="1">
      <alignment horizontal="center" vertical="center" wrapText="1"/>
    </xf>
    <xf numFmtId="0" fontId="94" fillId="4" borderId="3" xfId="32" applyFont="1" applyFill="1" applyBorder="1" applyAlignment="1">
      <alignment horizontal="center" vertical="center" wrapText="1"/>
    </xf>
    <xf numFmtId="0" fontId="16" fillId="4" borderId="2" xfId="32" applyFont="1" applyFill="1" applyBorder="1" applyAlignment="1">
      <alignment horizontal="center" vertical="center"/>
    </xf>
    <xf numFmtId="0" fontId="74" fillId="0" borderId="1" xfId="0" applyFont="1" applyBorder="1" applyAlignment="1">
      <alignment vertical="center" wrapText="1"/>
    </xf>
    <xf numFmtId="0" fontId="0" fillId="0" borderId="1" xfId="0" applyBorder="1" applyAlignment="1">
      <alignment vertical="center"/>
    </xf>
    <xf numFmtId="0" fontId="34" fillId="3" borderId="1" xfId="0" applyFont="1" applyFill="1" applyBorder="1" applyAlignment="1">
      <alignment horizontal="left" vertical="center" wrapText="1"/>
    </xf>
    <xf numFmtId="0" fontId="26" fillId="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34" fillId="0" borderId="1" xfId="0" applyFont="1" applyBorder="1" applyAlignment="1">
      <alignment vertical="center" wrapText="1"/>
    </xf>
    <xf numFmtId="0" fontId="26" fillId="0" borderId="1" xfId="18" applyFont="1" applyBorder="1" applyAlignment="1" applyProtection="1">
      <alignment horizontal="center" vertical="center" wrapText="1"/>
      <protection hidden="1"/>
    </xf>
    <xf numFmtId="0" fontId="26" fillId="0" borderId="2" xfId="0" applyFont="1" applyBorder="1" applyAlignment="1">
      <alignment vertical="center" wrapText="1"/>
    </xf>
    <xf numFmtId="0" fontId="26" fillId="0" borderId="2" xfId="0" applyFont="1" applyBorder="1" applyAlignment="1">
      <alignment horizontal="left" vertical="center" wrapText="1"/>
    </xf>
    <xf numFmtId="0" fontId="26" fillId="0" borderId="1" xfId="0" applyFont="1" applyBorder="1" applyAlignment="1">
      <alignment horizontal="justify" vertical="center" wrapText="1"/>
    </xf>
    <xf numFmtId="0" fontId="26" fillId="0" borderId="0" xfId="0" applyFont="1"/>
    <xf numFmtId="0" fontId="26" fillId="0" borderId="0" xfId="0" applyFont="1" applyAlignment="1">
      <alignment horizontal="center" vertical="center" wrapText="1"/>
    </xf>
    <xf numFmtId="0" fontId="26" fillId="0" borderId="0" xfId="0" applyFont="1" applyAlignment="1">
      <alignment vertical="center"/>
    </xf>
    <xf numFmtId="0" fontId="26" fillId="3" borderId="0" xfId="0" applyFont="1" applyFill="1" applyAlignment="1">
      <alignment vertical="center"/>
    </xf>
    <xf numFmtId="0" fontId="26" fillId="0" borderId="1" xfId="0" applyFont="1" applyBorder="1"/>
    <xf numFmtId="0" fontId="113" fillId="0" borderId="0" xfId="0" applyFont="1"/>
    <xf numFmtId="0" fontId="26" fillId="0" borderId="1" xfId="0" applyFont="1" applyBorder="1" applyAlignment="1">
      <alignment vertical="center"/>
    </xf>
    <xf numFmtId="0" fontId="31" fillId="31" borderId="1" xfId="0" applyFont="1" applyFill="1" applyBorder="1" applyAlignment="1">
      <alignment horizontal="center" vertical="center" wrapText="1"/>
    </xf>
    <xf numFmtId="0" fontId="29" fillId="31" borderId="1" xfId="0" applyFont="1" applyFill="1" applyBorder="1" applyAlignment="1">
      <alignment vertical="center"/>
    </xf>
    <xf numFmtId="0" fontId="29" fillId="31" borderId="1" xfId="0" applyFont="1" applyFill="1" applyBorder="1" applyAlignment="1">
      <alignment horizontal="center" vertical="center"/>
    </xf>
    <xf numFmtId="0" fontId="31" fillId="31" borderId="1" xfId="0" applyFont="1" applyFill="1" applyBorder="1" applyAlignment="1">
      <alignment horizontal="center" vertical="center"/>
    </xf>
    <xf numFmtId="0" fontId="84" fillId="0" borderId="0" xfId="0" applyFont="1" applyAlignment="1">
      <alignment horizontal="center" vertical="center"/>
    </xf>
    <xf numFmtId="0" fontId="84" fillId="0" borderId="1" xfId="0" applyFont="1" applyBorder="1" applyAlignment="1">
      <alignment vertical="center"/>
    </xf>
    <xf numFmtId="0" fontId="28" fillId="0" borderId="0" xfId="0" applyFont="1" applyAlignment="1">
      <alignment vertical="center"/>
    </xf>
    <xf numFmtId="0" fontId="112" fillId="0" borderId="0" xfId="0" applyFont="1" applyAlignment="1">
      <alignment horizontal="left" vertical="center"/>
    </xf>
    <xf numFmtId="0" fontId="26" fillId="0" borderId="1" xfId="18" applyFont="1" applyBorder="1" applyAlignment="1">
      <alignment horizontal="center" vertical="center" wrapText="1"/>
    </xf>
    <xf numFmtId="0" fontId="26" fillId="0" borderId="5" xfId="18" applyFont="1" applyBorder="1" applyAlignment="1" applyProtection="1">
      <alignment horizontal="center" vertical="center" wrapText="1"/>
      <protection hidden="1"/>
    </xf>
    <xf numFmtId="0" fontId="115" fillId="0" borderId="1" xfId="0" applyFont="1" applyBorder="1" applyAlignment="1">
      <alignment vertical="center" wrapText="1"/>
    </xf>
    <xf numFmtId="0" fontId="26" fillId="43" borderId="1" xfId="18" applyFont="1" applyFill="1" applyBorder="1" applyAlignment="1" applyProtection="1">
      <alignment horizontal="center" vertical="center" wrapText="1"/>
      <protection hidden="1"/>
    </xf>
    <xf numFmtId="0" fontId="115" fillId="0" borderId="1" xfId="0" applyFont="1" applyBorder="1" applyAlignment="1">
      <alignment horizontal="center" vertical="center" wrapText="1"/>
    </xf>
    <xf numFmtId="0" fontId="26" fillId="3" borderId="1" xfId="18" applyFont="1" applyFill="1" applyBorder="1" applyAlignment="1" applyProtection="1">
      <alignment horizontal="center" vertical="center" wrapText="1"/>
      <protection hidden="1"/>
    </xf>
    <xf numFmtId="0" fontId="26" fillId="0" borderId="5" xfId="0" applyFont="1" applyBorder="1" applyAlignment="1">
      <alignment horizontal="center" vertical="center" wrapText="1"/>
    </xf>
    <xf numFmtId="0" fontId="115" fillId="0" borderId="1" xfId="30" applyFont="1" applyBorder="1" applyAlignment="1" applyProtection="1">
      <alignment horizontal="center" vertical="center" wrapText="1"/>
      <protection hidden="1"/>
    </xf>
    <xf numFmtId="0" fontId="26" fillId="0" borderId="1" xfId="0" applyFont="1" applyBorder="1" applyAlignment="1" applyProtection="1">
      <alignment horizontal="center" vertical="center" wrapText="1"/>
      <protection locked="0"/>
    </xf>
    <xf numFmtId="0" fontId="26" fillId="0" borderId="1" xfId="0" applyFont="1" applyBorder="1" applyAlignment="1" applyProtection="1">
      <alignment vertical="center" wrapText="1"/>
      <protection locked="0"/>
    </xf>
    <xf numFmtId="0" fontId="26" fillId="0" borderId="1" xfId="30" applyFont="1" applyBorder="1" applyAlignment="1" applyProtection="1">
      <alignment horizontal="center" vertical="center" wrapText="1"/>
      <protection hidden="1"/>
    </xf>
    <xf numFmtId="0" fontId="26" fillId="0" borderId="1" xfId="30" applyFont="1" applyBorder="1" applyAlignment="1">
      <alignment horizontal="center" vertical="center" wrapText="1"/>
    </xf>
    <xf numFmtId="0" fontId="84" fillId="0" borderId="1" xfId="0" applyFont="1" applyBorder="1"/>
    <xf numFmtId="49" fontId="84" fillId="0" borderId="1" xfId="0" applyNumberFormat="1" applyFont="1" applyBorder="1" applyAlignment="1">
      <alignment horizontal="right"/>
    </xf>
    <xf numFmtId="14" fontId="84" fillId="0" borderId="1" xfId="0" applyNumberFormat="1" applyFont="1" applyBorder="1" applyAlignment="1">
      <alignment horizontal="center"/>
    </xf>
    <xf numFmtId="0" fontId="84" fillId="0" borderId="1" xfId="0" applyFont="1" applyBorder="1" applyAlignment="1">
      <alignment horizontal="center"/>
    </xf>
    <xf numFmtId="0" fontId="83" fillId="0" borderId="1" xfId="0" applyFont="1" applyBorder="1"/>
    <xf numFmtId="0" fontId="85" fillId="0" borderId="1" xfId="0" applyFont="1" applyBorder="1"/>
    <xf numFmtId="49" fontId="85" fillId="0" borderId="1" xfId="0" applyNumberFormat="1" applyFont="1" applyBorder="1" applyAlignment="1">
      <alignment horizontal="right"/>
    </xf>
    <xf numFmtId="14" fontId="85" fillId="0" borderId="1" xfId="0" applyNumberFormat="1" applyFont="1" applyBorder="1"/>
    <xf numFmtId="0" fontId="8" fillId="0" borderId="11" xfId="0" applyFont="1" applyBorder="1" applyAlignment="1">
      <alignment horizontal="left" vertical="center"/>
    </xf>
    <xf numFmtId="0" fontId="8" fillId="0" borderId="10" xfId="0" applyFont="1" applyBorder="1" applyAlignment="1">
      <alignment horizontal="left" vertical="center"/>
    </xf>
    <xf numFmtId="0" fontId="34" fillId="0" borderId="1" xfId="0" applyFont="1" applyBorder="1" applyAlignment="1">
      <alignment horizontal="left" vertical="center" wrapText="1"/>
    </xf>
    <xf numFmtId="0" fontId="43" fillId="0" borderId="1" xfId="0" applyFont="1" applyBorder="1" applyAlignment="1">
      <alignment horizontal="left" vertical="center" wrapText="1"/>
    </xf>
    <xf numFmtId="0" fontId="26" fillId="0" borderId="1" xfId="0" applyFont="1" applyBorder="1" applyAlignment="1">
      <alignment vertical="center" wrapText="1"/>
    </xf>
    <xf numFmtId="0" fontId="27" fillId="7" borderId="1" xfId="32" applyFont="1" applyFill="1" applyBorder="1" applyAlignment="1">
      <alignment horizontal="center"/>
    </xf>
    <xf numFmtId="0" fontId="11" fillId="7" borderId="7" xfId="0" applyFont="1" applyFill="1" applyBorder="1" applyAlignment="1">
      <alignment vertical="center"/>
    </xf>
    <xf numFmtId="0" fontId="8" fillId="7" borderId="7" xfId="0" applyFont="1" applyFill="1" applyBorder="1" applyAlignment="1">
      <alignment vertical="center"/>
    </xf>
    <xf numFmtId="0" fontId="11" fillId="7" borderId="7" xfId="0" applyFont="1" applyFill="1" applyBorder="1" applyAlignment="1">
      <alignment vertical="center" wrapText="1"/>
    </xf>
    <xf numFmtId="0" fontId="8" fillId="7" borderId="2" xfId="0" applyFont="1" applyFill="1" applyBorder="1" applyAlignment="1">
      <alignment horizontal="center" vertical="center"/>
    </xf>
    <xf numFmtId="0" fontId="26" fillId="7" borderId="7" xfId="0" applyFont="1" applyFill="1" applyBorder="1" applyAlignment="1">
      <alignment vertical="center" wrapText="1"/>
    </xf>
    <xf numFmtId="0" fontId="26" fillId="7" borderId="7" xfId="0" applyFont="1" applyFill="1" applyBorder="1" applyAlignment="1">
      <alignment vertical="center"/>
    </xf>
    <xf numFmtId="0" fontId="13" fillId="0" borderId="0" xfId="540" applyFont="1"/>
    <xf numFmtId="0" fontId="121" fillId="0" borderId="0" xfId="540" applyFont="1" applyAlignment="1">
      <alignment horizontal="center"/>
    </xf>
    <xf numFmtId="0" fontId="121" fillId="0" borderId="0" xfId="540" applyFont="1"/>
    <xf numFmtId="0" fontId="121" fillId="0" borderId="0" xfId="540" applyFont="1" applyAlignment="1">
      <alignment horizontal="left"/>
    </xf>
    <xf numFmtId="0" fontId="123" fillId="0" borderId="0" xfId="540" applyFont="1"/>
    <xf numFmtId="0" fontId="120" fillId="0" borderId="0" xfId="540" applyFont="1" applyAlignment="1">
      <alignment horizontal="center"/>
    </xf>
    <xf numFmtId="0" fontId="120" fillId="0" borderId="0" xfId="540" applyFont="1" applyAlignment="1">
      <alignment horizontal="left"/>
    </xf>
    <xf numFmtId="0" fontId="125" fillId="0" borderId="1" xfId="0" applyFont="1" applyBorder="1" applyAlignment="1">
      <alignment horizontal="center" vertical="center"/>
    </xf>
    <xf numFmtId="0" fontId="117" fillId="0" borderId="1" xfId="0" applyFont="1" applyBorder="1" applyAlignment="1">
      <alignment vertical="center"/>
    </xf>
    <xf numFmtId="0" fontId="117" fillId="0" borderId="1" xfId="0" applyFont="1" applyBorder="1" applyAlignment="1">
      <alignment horizontal="center" vertical="center"/>
    </xf>
    <xf numFmtId="0" fontId="117" fillId="0" borderId="1" xfId="0" applyFont="1" applyBorder="1" applyAlignment="1">
      <alignment horizontal="left" vertical="center"/>
    </xf>
    <xf numFmtId="170" fontId="125" fillId="0" borderId="1" xfId="0" applyNumberFormat="1" applyFont="1" applyBorder="1" applyAlignment="1">
      <alignment horizontal="center" vertical="center"/>
    </xf>
    <xf numFmtId="170" fontId="117" fillId="0" borderId="1" xfId="0" applyNumberFormat="1" applyFont="1" applyBorder="1" applyAlignment="1">
      <alignment horizontal="center" vertical="center"/>
    </xf>
    <xf numFmtId="170" fontId="119" fillId="0" borderId="1" xfId="0" applyNumberFormat="1" applyFont="1" applyBorder="1" applyAlignment="1">
      <alignment horizontal="center" vertical="center"/>
    </xf>
    <xf numFmtId="0" fontId="117" fillId="0" borderId="1" xfId="540" applyFont="1" applyBorder="1" applyAlignment="1">
      <alignment horizontal="center" vertical="center" wrapText="1"/>
    </xf>
    <xf numFmtId="14" fontId="117" fillId="0" borderId="1" xfId="0" applyNumberFormat="1" applyFont="1" applyBorder="1" applyAlignment="1">
      <alignment horizontal="center" vertical="center"/>
    </xf>
    <xf numFmtId="0" fontId="117" fillId="0" borderId="1" xfId="33" applyFont="1" applyBorder="1" applyAlignment="1" applyProtection="1">
      <alignment horizontal="left" vertical="center"/>
    </xf>
    <xf numFmtId="0" fontId="124" fillId="0" borderId="0" xfId="540" applyFont="1"/>
    <xf numFmtId="0" fontId="13" fillId="0" borderId="0" xfId="540" applyFont="1" applyAlignment="1">
      <alignment vertical="center"/>
    </xf>
    <xf numFmtId="0" fontId="8" fillId="0" borderId="0" xfId="540" applyFont="1"/>
    <xf numFmtId="49" fontId="117" fillId="0" borderId="1" xfId="69" applyNumberFormat="1" applyFont="1" applyBorder="1" applyAlignment="1" applyProtection="1">
      <alignment horizontal="left" vertical="center"/>
    </xf>
    <xf numFmtId="49" fontId="117" fillId="0" borderId="1" xfId="33" applyNumberFormat="1" applyFont="1" applyBorder="1" applyAlignment="1" applyProtection="1">
      <alignment horizontal="left" vertical="center"/>
    </xf>
    <xf numFmtId="0" fontId="117" fillId="0" borderId="1" xfId="0" applyFont="1" applyBorder="1" applyAlignment="1" applyProtection="1">
      <alignment vertical="center"/>
      <protection locked="0"/>
    </xf>
    <xf numFmtId="0" fontId="117" fillId="0" borderId="7" xfId="0" applyFont="1" applyBorder="1" applyAlignment="1">
      <alignment vertical="center"/>
    </xf>
    <xf numFmtId="0" fontId="117" fillId="0" borderId="1" xfId="540" applyFont="1" applyBorder="1" applyAlignment="1">
      <alignment vertical="center"/>
    </xf>
    <xf numFmtId="14" fontId="117" fillId="0" borderId="1" xfId="540" applyNumberFormat="1" applyFont="1" applyBorder="1" applyAlignment="1">
      <alignment horizontal="center" vertical="center"/>
    </xf>
    <xf numFmtId="14" fontId="117" fillId="0" borderId="1" xfId="0" applyNumberFormat="1" applyFont="1" applyBorder="1" applyAlignment="1">
      <alignment horizontal="center" vertical="center" wrapText="1"/>
    </xf>
    <xf numFmtId="0" fontId="117" fillId="0" borderId="1" xfId="540" applyFont="1" applyBorder="1" applyAlignment="1">
      <alignment horizontal="center" vertical="center"/>
    </xf>
    <xf numFmtId="0" fontId="125" fillId="0" borderId="1" xfId="24" applyFont="1" applyBorder="1" applyAlignment="1">
      <alignment horizontal="center" vertical="center"/>
    </xf>
    <xf numFmtId="0" fontId="126" fillId="0" borderId="0" xfId="0" applyFont="1"/>
    <xf numFmtId="0" fontId="126" fillId="0" borderId="1" xfId="0" applyFont="1" applyBorder="1" applyAlignment="1">
      <alignment horizontal="left" vertical="center"/>
    </xf>
    <xf numFmtId="0" fontId="117" fillId="0" borderId="1" xfId="21" applyFont="1" applyBorder="1" applyAlignment="1">
      <alignment vertical="center"/>
    </xf>
    <xf numFmtId="49" fontId="117" fillId="0" borderId="1" xfId="0" applyNumberFormat="1" applyFont="1" applyBorder="1" applyAlignment="1">
      <alignment horizontal="center" vertical="center"/>
    </xf>
    <xf numFmtId="0" fontId="121" fillId="0" borderId="0" xfId="344" applyFont="1" applyAlignment="1">
      <alignment horizontal="center" vertical="center" wrapText="1"/>
    </xf>
    <xf numFmtId="0" fontId="8" fillId="0" borderId="0" xfId="540" applyFont="1" applyAlignment="1">
      <alignment horizontal="left"/>
    </xf>
    <xf numFmtId="0" fontId="121" fillId="0" borderId="1" xfId="540" applyFont="1" applyBorder="1" applyAlignment="1">
      <alignment horizontal="center" vertical="center"/>
    </xf>
    <xf numFmtId="49" fontId="121" fillId="0" borderId="1" xfId="540" applyNumberFormat="1" applyFont="1" applyBorder="1" applyAlignment="1">
      <alignment horizontal="center" vertical="center"/>
    </xf>
    <xf numFmtId="0" fontId="121" fillId="3" borderId="1" xfId="540" applyFont="1" applyFill="1" applyBorder="1" applyAlignment="1">
      <alignment horizontal="center" vertical="center"/>
    </xf>
    <xf numFmtId="0" fontId="120" fillId="48" borderId="1" xfId="540" applyFont="1" applyFill="1" applyBorder="1" applyAlignment="1">
      <alignment horizontal="center" vertical="center" wrapText="1"/>
    </xf>
    <xf numFmtId="0" fontId="121" fillId="0" borderId="0" xfId="540" applyFont="1" applyAlignment="1">
      <alignment horizontal="center" vertical="center"/>
    </xf>
    <xf numFmtId="0" fontId="128" fillId="0" borderId="0" xfId="344" applyFont="1" applyAlignment="1">
      <alignment vertical="center" wrapText="1"/>
    </xf>
    <xf numFmtId="0" fontId="128" fillId="0" borderId="0" xfId="344" applyFont="1" applyAlignment="1">
      <alignment horizontal="left" vertical="center" wrapText="1"/>
    </xf>
    <xf numFmtId="0" fontId="120" fillId="0" borderId="0" xfId="540" applyFont="1" applyAlignment="1">
      <alignment horizontal="center" vertical="center" wrapText="1"/>
    </xf>
    <xf numFmtId="0" fontId="121" fillId="0" borderId="0" xfId="540" applyFont="1" applyAlignment="1">
      <alignment vertical="center" wrapText="1"/>
    </xf>
    <xf numFmtId="0" fontId="129" fillId="0" borderId="0" xfId="540" applyFont="1" applyAlignment="1">
      <alignment vertical="center" wrapText="1"/>
    </xf>
    <xf numFmtId="0" fontId="110" fillId="0" borderId="0" xfId="0" applyFont="1" applyAlignment="1">
      <alignment horizontal="center" vertical="center"/>
    </xf>
    <xf numFmtId="0" fontId="74" fillId="0" borderId="0" xfId="0" applyFont="1" applyAlignment="1">
      <alignment vertical="center" wrapText="1"/>
    </xf>
    <xf numFmtId="0" fontId="74" fillId="0" borderId="0" xfId="0" applyFont="1" applyAlignment="1">
      <alignment horizontal="left" vertical="center" wrapText="1"/>
    </xf>
    <xf numFmtId="0" fontId="0" fillId="0" borderId="0" xfId="0" applyAlignment="1">
      <alignment vertical="center" wrapText="1"/>
    </xf>
    <xf numFmtId="0" fontId="114" fillId="0" borderId="0" xfId="0" applyFont="1" applyAlignment="1">
      <alignment vertical="center"/>
    </xf>
    <xf numFmtId="0" fontId="114" fillId="0" borderId="0" xfId="0" applyFont="1" applyAlignment="1">
      <alignment vertical="center" wrapText="1"/>
    </xf>
    <xf numFmtId="167" fontId="16" fillId="0" borderId="1" xfId="494" applyNumberFormat="1" applyFont="1" applyBorder="1" applyAlignment="1">
      <alignment horizontal="center" vertical="center"/>
    </xf>
    <xf numFmtId="1" fontId="8" fillId="0" borderId="1" xfId="0" applyNumberFormat="1" applyFont="1" applyBorder="1" applyAlignment="1">
      <alignment horizontal="center" wrapText="1"/>
    </xf>
    <xf numFmtId="1" fontId="16" fillId="0" borderId="1" xfId="494" applyNumberFormat="1" applyFont="1" applyBorder="1" applyAlignment="1">
      <alignment horizontal="center" vertical="center" wrapText="1"/>
    </xf>
    <xf numFmtId="167" fontId="16" fillId="0" borderId="1" xfId="494" applyNumberFormat="1" applyFont="1" applyBorder="1" applyAlignment="1">
      <alignment horizontal="center" vertical="center" wrapText="1"/>
    </xf>
    <xf numFmtId="3" fontId="68" fillId="0" borderId="5" xfId="29" applyNumberFormat="1" applyFont="1" applyBorder="1" applyAlignment="1" applyProtection="1">
      <alignment horizontal="center" vertical="center" wrapText="1"/>
      <protection hidden="1"/>
    </xf>
    <xf numFmtId="0" fontId="74" fillId="0" borderId="0" xfId="0" applyFont="1" applyAlignment="1">
      <alignment horizontal="left"/>
    </xf>
    <xf numFmtId="0" fontId="111" fillId="0" borderId="0" xfId="0" applyFont="1" applyAlignment="1">
      <alignment horizontal="center" vertical="center"/>
    </xf>
    <xf numFmtId="0" fontId="26" fillId="31" borderId="7" xfId="0" applyFont="1" applyFill="1" applyBorder="1" applyAlignment="1">
      <alignment horizontal="center" vertical="center" wrapText="1"/>
    </xf>
    <xf numFmtId="0" fontId="31" fillId="31" borderId="7" xfId="0" applyFont="1" applyFill="1" applyBorder="1" applyAlignment="1">
      <alignment horizontal="center" vertical="center" wrapText="1"/>
    </xf>
    <xf numFmtId="0" fontId="29" fillId="31" borderId="7" xfId="0" applyFont="1" applyFill="1" applyBorder="1" applyAlignment="1">
      <alignment vertical="center"/>
    </xf>
    <xf numFmtId="0" fontId="2" fillId="0" borderId="1" xfId="0" applyFont="1" applyBorder="1" applyAlignment="1">
      <alignment vertical="center" wrapText="1"/>
    </xf>
    <xf numFmtId="0" fontId="29" fillId="0" borderId="1" xfId="0" applyFont="1" applyBorder="1" applyAlignment="1">
      <alignment vertical="center"/>
    </xf>
    <xf numFmtId="0" fontId="74" fillId="0" borderId="0" xfId="0" applyFont="1" applyAlignment="1">
      <alignment horizontal="center" vertical="center"/>
    </xf>
    <xf numFmtId="0" fontId="34" fillId="0" borderId="1" xfId="0" applyFont="1" applyBorder="1" applyAlignment="1">
      <alignment horizontal="center" vertical="center"/>
    </xf>
    <xf numFmtId="0" fontId="26" fillId="0" borderId="1" xfId="0" applyFont="1" applyBorder="1" applyAlignment="1">
      <alignment horizontal="center" vertical="center"/>
    </xf>
    <xf numFmtId="0" fontId="87" fillId="0" borderId="0" xfId="0" applyFont="1" applyAlignment="1">
      <alignment vertical="center"/>
    </xf>
    <xf numFmtId="0" fontId="87" fillId="0" borderId="0" xfId="0" applyFont="1" applyAlignment="1">
      <alignment horizontal="left" vertical="center"/>
    </xf>
    <xf numFmtId="0" fontId="13" fillId="0" borderId="0" xfId="0" applyFont="1"/>
    <xf numFmtId="0" fontId="87" fillId="0" borderId="0" xfId="0" applyFont="1" applyAlignment="1">
      <alignment horizontal="left" vertical="center" wrapText="1"/>
    </xf>
    <xf numFmtId="0" fontId="31" fillId="31" borderId="12" xfId="0" applyFont="1" applyFill="1" applyBorder="1" applyAlignment="1">
      <alignment horizontal="center" vertical="center" wrapText="1"/>
    </xf>
    <xf numFmtId="0" fontId="31" fillId="7" borderId="24" xfId="29" applyFont="1" applyFill="1" applyBorder="1" applyAlignment="1" applyProtection="1">
      <alignment horizontal="center" vertical="center" wrapText="1"/>
      <protection locked="0"/>
    </xf>
    <xf numFmtId="0" fontId="31" fillId="7" borderId="20" xfId="29" applyFont="1" applyFill="1" applyBorder="1" applyAlignment="1" applyProtection="1">
      <alignment horizontal="center" vertical="center" wrapText="1"/>
      <protection hidden="1"/>
    </xf>
    <xf numFmtId="0" fontId="31" fillId="7" borderId="20" xfId="29" applyFont="1" applyFill="1" applyBorder="1" applyAlignment="1" applyProtection="1">
      <alignment horizontal="center" vertical="center" wrapText="1"/>
      <protection locked="0"/>
    </xf>
    <xf numFmtId="0" fontId="31" fillId="7" borderId="20" xfId="0" applyFont="1" applyFill="1" applyBorder="1" applyAlignment="1" applyProtection="1">
      <alignment horizontal="center" vertical="center" wrapText="1"/>
      <protection locked="0"/>
    </xf>
    <xf numFmtId="0" fontId="32" fillId="7" borderId="27" xfId="29" applyFont="1" applyFill="1" applyBorder="1" applyAlignment="1" applyProtection="1">
      <alignment horizontal="center" vertical="center" wrapText="1"/>
      <protection locked="0"/>
    </xf>
    <xf numFmtId="0" fontId="45" fillId="7" borderId="21" xfId="29" applyFont="1" applyFill="1" applyBorder="1" applyAlignment="1" applyProtection="1">
      <alignment horizontal="center" vertical="center" wrapText="1"/>
      <protection locked="0"/>
    </xf>
    <xf numFmtId="0" fontId="19" fillId="0" borderId="1" xfId="32" applyFont="1" applyBorder="1" applyAlignment="1">
      <alignment vertical="center"/>
    </xf>
    <xf numFmtId="0" fontId="34" fillId="0" borderId="1" xfId="32" applyFont="1" applyBorder="1" applyAlignment="1">
      <alignment vertical="center"/>
    </xf>
    <xf numFmtId="0" fontId="34" fillId="0" borderId="1" xfId="32" applyFont="1" applyBorder="1" applyAlignment="1">
      <alignment horizontal="center" vertical="center"/>
    </xf>
    <xf numFmtId="0" fontId="35" fillId="0" borderId="0" xfId="0" applyFont="1" applyAlignment="1">
      <alignment horizontal="center"/>
    </xf>
    <xf numFmtId="0" fontId="34" fillId="0" borderId="0" xfId="0" applyFont="1"/>
    <xf numFmtId="0" fontId="35" fillId="0" borderId="0" xfId="0" applyFont="1" applyAlignment="1">
      <alignment horizontal="center" vertical="center"/>
    </xf>
    <xf numFmtId="0" fontId="34" fillId="0" borderId="0" xfId="0" applyFont="1" applyAlignment="1" applyProtection="1">
      <alignment horizontal="center" vertical="center"/>
      <protection locked="0" hidden="1"/>
    </xf>
    <xf numFmtId="3" fontId="34" fillId="0" borderId="1" xfId="0" applyNumberFormat="1" applyFont="1" applyBorder="1" applyAlignment="1">
      <alignment horizontal="center" vertical="center" wrapText="1"/>
    </xf>
    <xf numFmtId="3" fontId="34" fillId="3" borderId="1" xfId="0" applyNumberFormat="1" applyFont="1" applyFill="1" applyBorder="1" applyAlignment="1">
      <alignment horizontal="center" vertical="center"/>
    </xf>
    <xf numFmtId="0" fontId="34" fillId="3" borderId="0" xfId="0" applyFont="1" applyFill="1"/>
    <xf numFmtId="0" fontId="34" fillId="0" borderId="0" xfId="0" applyFont="1" applyAlignment="1">
      <alignment horizontal="left" vertical="center"/>
    </xf>
    <xf numFmtId="0" fontId="35" fillId="0" borderId="0" xfId="0" applyFont="1" applyAlignment="1">
      <alignment horizontal="left" vertical="center"/>
    </xf>
    <xf numFmtId="3" fontId="35" fillId="0" borderId="0" xfId="0" applyNumberFormat="1" applyFont="1" applyAlignment="1">
      <alignment horizontal="center" vertical="center"/>
    </xf>
    <xf numFmtId="10" fontId="35" fillId="0" borderId="0" xfId="0" applyNumberFormat="1" applyFont="1" applyAlignment="1">
      <alignment horizontal="center" vertical="center"/>
    </xf>
    <xf numFmtId="0" fontId="26" fillId="3" borderId="0" xfId="0" applyFont="1" applyFill="1"/>
    <xf numFmtId="10" fontId="26" fillId="0" borderId="1" xfId="0" applyNumberFormat="1" applyFont="1" applyBorder="1" applyAlignment="1">
      <alignment horizontal="right" vertical="center"/>
    </xf>
    <xf numFmtId="10" fontId="26" fillId="3" borderId="1" xfId="0" applyNumberFormat="1" applyFont="1" applyFill="1" applyBorder="1" applyAlignment="1">
      <alignment horizontal="right" vertical="center"/>
    </xf>
    <xf numFmtId="0" fontId="35" fillId="0" borderId="0" xfId="0" applyFont="1" applyAlignment="1">
      <alignment vertical="center"/>
    </xf>
    <xf numFmtId="0" fontId="35" fillId="3" borderId="0" xfId="0" applyFont="1" applyFill="1" applyAlignment="1">
      <alignment horizontal="center" vertical="center"/>
    </xf>
    <xf numFmtId="0" fontId="34" fillId="3" borderId="1" xfId="0" applyFont="1" applyFill="1" applyBorder="1" applyAlignment="1">
      <alignment horizontal="center" vertical="center"/>
    </xf>
    <xf numFmtId="9" fontId="34" fillId="3" borderId="1" xfId="538" applyFont="1" applyFill="1" applyBorder="1" applyAlignment="1" applyProtection="1">
      <alignment horizontal="center" vertical="center"/>
      <protection hidden="1"/>
    </xf>
    <xf numFmtId="3" fontId="34" fillId="3" borderId="1" xfId="0" applyNumberFormat="1" applyFont="1" applyFill="1" applyBorder="1" applyAlignment="1" applyProtection="1">
      <alignment horizontal="center" vertical="center"/>
      <protection locked="0" hidden="1"/>
    </xf>
    <xf numFmtId="0" fontId="35" fillId="3" borderId="1" xfId="0" applyFont="1" applyFill="1" applyBorder="1" applyAlignment="1">
      <alignment horizontal="center" vertical="center"/>
    </xf>
    <xf numFmtId="3" fontId="35" fillId="3" borderId="1" xfId="0" applyNumberFormat="1" applyFont="1" applyFill="1" applyBorder="1" applyAlignment="1">
      <alignment horizontal="center" vertical="center"/>
    </xf>
    <xf numFmtId="9" fontId="35" fillId="3" borderId="1" xfId="538" applyFont="1" applyFill="1" applyBorder="1" applyAlignment="1">
      <alignment horizontal="center" vertical="center"/>
    </xf>
    <xf numFmtId="0" fontId="34" fillId="3" borderId="1" xfId="0" applyFont="1" applyFill="1" applyBorder="1" applyAlignment="1">
      <alignment vertical="center"/>
    </xf>
    <xf numFmtId="10" fontId="34" fillId="3" borderId="1" xfId="538" applyNumberFormat="1" applyFont="1" applyFill="1" applyBorder="1" applyAlignment="1" applyProtection="1">
      <alignment horizontal="center" vertical="center"/>
      <protection hidden="1"/>
    </xf>
    <xf numFmtId="0" fontId="35" fillId="3" borderId="1" xfId="0" applyFont="1" applyFill="1" applyBorder="1" applyAlignment="1">
      <alignment horizontal="left" vertical="center"/>
    </xf>
    <xf numFmtId="0" fontId="34" fillId="3" borderId="1" xfId="0" applyFont="1" applyFill="1" applyBorder="1" applyAlignment="1">
      <alignment horizontal="left" vertical="center"/>
    </xf>
    <xf numFmtId="0" fontId="35" fillId="0" borderId="0" xfId="0" applyFont="1" applyAlignment="1">
      <alignment vertical="center" wrapText="1"/>
    </xf>
    <xf numFmtId="10" fontId="35" fillId="0" borderId="0" xfId="0" applyNumberFormat="1" applyFont="1" applyAlignment="1">
      <alignment vertical="center"/>
    </xf>
    <xf numFmtId="0" fontId="26" fillId="3" borderId="1" xfId="0" applyFont="1" applyFill="1" applyBorder="1" applyAlignment="1">
      <alignment vertical="center"/>
    </xf>
    <xf numFmtId="169" fontId="26" fillId="3" borderId="1" xfId="539" applyNumberFormat="1" applyFont="1" applyFill="1" applyBorder="1" applyAlignment="1">
      <alignment horizontal="center" vertical="center"/>
    </xf>
    <xf numFmtId="2" fontId="26" fillId="3" borderId="1" xfId="0" applyNumberFormat="1" applyFont="1" applyFill="1" applyBorder="1" applyAlignment="1" applyProtection="1">
      <alignment horizontal="right" vertical="center"/>
      <protection locked="0" hidden="1"/>
    </xf>
    <xf numFmtId="0" fontId="26" fillId="3" borderId="1" xfId="0" applyFont="1" applyFill="1" applyBorder="1" applyAlignment="1">
      <alignment vertical="center" wrapText="1"/>
    </xf>
    <xf numFmtId="1" fontId="26" fillId="3" borderId="1" xfId="0" applyNumberFormat="1" applyFont="1" applyFill="1" applyBorder="1" applyAlignment="1">
      <alignment vertical="center"/>
    </xf>
    <xf numFmtId="0" fontId="27" fillId="3" borderId="1" xfId="0" applyFont="1" applyFill="1" applyBorder="1" applyAlignment="1">
      <alignment horizontal="center" vertical="center"/>
    </xf>
    <xf numFmtId="3" fontId="27" fillId="3" borderId="1" xfId="0" applyNumberFormat="1" applyFont="1" applyFill="1" applyBorder="1" applyAlignment="1">
      <alignment horizontal="right" vertical="center"/>
    </xf>
    <xf numFmtId="2" fontId="27" fillId="3" borderId="1" xfId="0" applyNumberFormat="1" applyFont="1" applyFill="1" applyBorder="1" applyAlignment="1">
      <alignment horizontal="right" vertical="center"/>
    </xf>
    <xf numFmtId="10" fontId="27" fillId="3" borderId="1" xfId="0" applyNumberFormat="1" applyFont="1" applyFill="1" applyBorder="1" applyAlignment="1">
      <alignment horizontal="right" vertical="center"/>
    </xf>
    <xf numFmtId="10" fontId="34" fillId="3" borderId="1" xfId="0" applyNumberFormat="1" applyFont="1" applyFill="1" applyBorder="1" applyAlignment="1">
      <alignment vertical="center"/>
    </xf>
    <xf numFmtId="0" fontId="35" fillId="4" borderId="1" xfId="0" applyFont="1" applyFill="1" applyBorder="1" applyAlignment="1">
      <alignment horizontal="center" vertical="center"/>
    </xf>
    <xf numFmtId="0" fontId="35" fillId="4"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6" fillId="7" borderId="1" xfId="18" applyFont="1" applyFill="1" applyBorder="1" applyAlignment="1">
      <alignment horizontal="center" vertical="center" wrapText="1"/>
    </xf>
    <xf numFmtId="0" fontId="29" fillId="7" borderId="1" xfId="0" applyFont="1" applyFill="1" applyBorder="1" applyAlignment="1">
      <alignment horizontal="center" vertical="center"/>
    </xf>
    <xf numFmtId="0" fontId="26" fillId="7" borderId="7" xfId="18" applyFont="1" applyFill="1" applyBorder="1" applyAlignment="1">
      <alignment horizontal="center" vertical="center" wrapText="1"/>
    </xf>
    <xf numFmtId="0" fontId="27" fillId="7" borderId="1" xfId="18" applyFont="1" applyFill="1" applyBorder="1" applyAlignment="1">
      <alignment horizontal="center" vertical="center" wrapText="1"/>
    </xf>
    <xf numFmtId="0" fontId="27" fillId="46" borderId="0" xfId="0" applyFont="1" applyFill="1" applyAlignment="1">
      <alignment horizontal="center" vertical="center" wrapText="1"/>
    </xf>
    <xf numFmtId="0" fontId="26" fillId="3" borderId="0" xfId="0" applyFont="1" applyFill="1" applyAlignment="1">
      <alignment horizontal="center"/>
    </xf>
    <xf numFmtId="3" fontId="27" fillId="3" borderId="0" xfId="0" applyNumberFormat="1" applyFont="1" applyFill="1" applyAlignment="1">
      <alignment horizontal="left"/>
    </xf>
    <xf numFmtId="0" fontId="9" fillId="7" borderId="2" xfId="32" applyFont="1" applyFill="1" applyBorder="1" applyAlignment="1">
      <alignment vertical="center"/>
    </xf>
    <xf numFmtId="0" fontId="19" fillId="7" borderId="11" xfId="32" applyFont="1" applyFill="1" applyBorder="1" applyAlignment="1">
      <alignment vertical="center"/>
    </xf>
    <xf numFmtId="0" fontId="19" fillId="7" borderId="10" xfId="32" applyFont="1" applyFill="1" applyBorder="1" applyAlignment="1">
      <alignment vertical="center"/>
    </xf>
    <xf numFmtId="0" fontId="29" fillId="49" borderId="15" xfId="29" applyFont="1" applyFill="1" applyBorder="1" applyAlignment="1" applyProtection="1">
      <alignment horizontal="left" vertical="center" wrapText="1"/>
      <protection locked="0"/>
    </xf>
    <xf numFmtId="3" fontId="29" fillId="49" borderId="1" xfId="29" applyNumberFormat="1" applyFont="1" applyFill="1" applyBorder="1" applyAlignment="1" applyProtection="1">
      <alignment horizontal="center" vertical="center"/>
      <protection hidden="1"/>
    </xf>
    <xf numFmtId="0" fontId="26" fillId="49" borderId="16" xfId="0" applyFont="1" applyFill="1" applyBorder="1" applyAlignment="1" applyProtection="1">
      <alignment vertical="center"/>
      <protection locked="0"/>
    </xf>
    <xf numFmtId="1" fontId="90" fillId="5" borderId="1" xfId="0" applyNumberFormat="1" applyFont="1" applyFill="1" applyBorder="1" applyAlignment="1">
      <alignment horizontal="center"/>
    </xf>
    <xf numFmtId="0" fontId="90" fillId="5" borderId="1" xfId="0" applyFont="1" applyFill="1" applyBorder="1" applyAlignment="1">
      <alignment horizontal="center" vertical="center"/>
    </xf>
    <xf numFmtId="0" fontId="28" fillId="0" borderId="0" xfId="0" applyFont="1" applyAlignment="1">
      <alignment horizontal="center" vertical="center"/>
    </xf>
    <xf numFmtId="0" fontId="89" fillId="0" borderId="1" xfId="0" applyFont="1" applyBorder="1" applyAlignment="1">
      <alignment horizontal="center" vertical="center"/>
    </xf>
    <xf numFmtId="0" fontId="89" fillId="0" borderId="0" xfId="0" applyFont="1" applyAlignment="1">
      <alignment horizontal="center" vertical="center"/>
    </xf>
    <xf numFmtId="0" fontId="28" fillId="0" borderId="0" xfId="0" applyFont="1" applyAlignment="1">
      <alignment horizontal="left" vertical="center"/>
    </xf>
    <xf numFmtId="0" fontId="121" fillId="0" borderId="1" xfId="540" applyFont="1" applyBorder="1" applyAlignment="1">
      <alignment vertical="center"/>
    </xf>
    <xf numFmtId="0" fontId="120" fillId="0" borderId="0" xfId="540" applyFont="1" applyAlignment="1">
      <alignment vertical="center" wrapText="1"/>
    </xf>
    <xf numFmtId="0" fontId="121" fillId="0" borderId="0" xfId="0" applyFont="1" applyAlignment="1">
      <alignment vertical="center" wrapText="1"/>
    </xf>
    <xf numFmtId="0" fontId="92" fillId="3" borderId="1" xfId="0" applyFont="1" applyFill="1" applyBorder="1" applyAlignment="1">
      <alignment horizontal="left" vertical="center" wrapText="1"/>
    </xf>
    <xf numFmtId="0" fontId="133" fillId="0" borderId="0" xfId="0" applyFont="1" applyAlignment="1">
      <alignment horizontal="center" vertical="top" wrapText="1"/>
    </xf>
    <xf numFmtId="0" fontId="92" fillId="3" borderId="1" xfId="0" applyFont="1" applyFill="1" applyBorder="1" applyAlignment="1">
      <alignment horizontal="center" vertical="top" wrapText="1"/>
    </xf>
    <xf numFmtId="0" fontId="88" fillId="3" borderId="1" xfId="0" applyFont="1" applyFill="1" applyBorder="1" applyAlignment="1">
      <alignment horizontal="center" vertical="top" wrapText="1"/>
    </xf>
    <xf numFmtId="0" fontId="88" fillId="3" borderId="0" xfId="0" applyFont="1" applyFill="1" applyAlignment="1">
      <alignment horizontal="center" vertical="top" wrapText="1"/>
    </xf>
    <xf numFmtId="0" fontId="88" fillId="3" borderId="1" xfId="0" applyFont="1" applyFill="1" applyBorder="1" applyAlignment="1">
      <alignment horizontal="center" vertical="center" wrapText="1"/>
    </xf>
    <xf numFmtId="0" fontId="133" fillId="7" borderId="1" xfId="0" applyFont="1" applyFill="1" applyBorder="1" applyAlignment="1">
      <alignment horizontal="center" vertical="top" wrapText="1"/>
    </xf>
    <xf numFmtId="166" fontId="16" fillId="44" borderId="1" xfId="32" applyNumberFormat="1" applyFont="1" applyFill="1" applyBorder="1" applyAlignment="1">
      <alignment horizontal="center"/>
    </xf>
    <xf numFmtId="0" fontId="16" fillId="2" borderId="1" xfId="32" applyFont="1" applyFill="1" applyBorder="1"/>
    <xf numFmtId="0" fontId="93" fillId="3" borderId="1" xfId="0" applyFont="1" applyFill="1" applyBorder="1" applyAlignment="1">
      <alignment horizontal="left" vertical="center" wrapText="1"/>
    </xf>
    <xf numFmtId="10" fontId="26" fillId="0" borderId="0" xfId="0" applyNumberFormat="1" applyFont="1" applyAlignment="1">
      <alignment horizontal="right" vertical="center"/>
    </xf>
    <xf numFmtId="0" fontId="27" fillId="0" borderId="0" xfId="0" applyFont="1" applyAlignment="1">
      <alignment horizontal="center" vertical="center" wrapText="1"/>
    </xf>
    <xf numFmtId="10" fontId="27" fillId="0" borderId="0" xfId="0" applyNumberFormat="1" applyFont="1" applyAlignment="1">
      <alignment horizontal="right" vertical="center"/>
    </xf>
    <xf numFmtId="165" fontId="35" fillId="3" borderId="1" xfId="14" applyFont="1" applyFill="1" applyBorder="1" applyAlignment="1">
      <alignment horizontal="left" vertical="center"/>
    </xf>
    <xf numFmtId="0" fontId="35" fillId="0" borderId="0" xfId="0" applyFont="1"/>
    <xf numFmtId="0" fontId="24" fillId="0" borderId="0" xfId="0" applyFont="1" applyAlignment="1" applyProtection="1">
      <alignment vertical="center" wrapText="1"/>
      <protection hidden="1"/>
    </xf>
    <xf numFmtId="3" fontId="34" fillId="0" borderId="0" xfId="0" applyNumberFormat="1" applyFont="1" applyAlignment="1">
      <alignment horizontal="center" vertical="center"/>
    </xf>
    <xf numFmtId="0" fontId="134" fillId="0" borderId="0" xfId="0" applyFont="1" applyAlignment="1" applyProtection="1">
      <alignment horizontal="left" vertical="center"/>
      <protection locked="0"/>
    </xf>
    <xf numFmtId="0" fontId="26" fillId="0" borderId="0" xfId="18" applyFont="1" applyAlignment="1">
      <alignment horizontal="left" vertical="center"/>
    </xf>
    <xf numFmtId="0" fontId="34" fillId="0" borderId="0" xfId="32" applyFont="1" applyAlignment="1">
      <alignment horizontal="center" vertical="center"/>
    </xf>
    <xf numFmtId="3" fontId="30" fillId="0" borderId="1" xfId="32" applyNumberFormat="1" applyFont="1" applyBorder="1" applyAlignment="1" applyProtection="1">
      <alignment horizontal="center" vertical="center" wrapText="1"/>
      <protection locked="0"/>
    </xf>
    <xf numFmtId="0" fontId="26" fillId="0" borderId="1" xfId="32" applyFont="1" applyBorder="1" applyAlignment="1" applyProtection="1">
      <alignment horizontal="center" vertical="center" wrapText="1"/>
      <protection locked="0"/>
    </xf>
    <xf numFmtId="0" fontId="26" fillId="0" borderId="1" xfId="18" applyFont="1" applyBorder="1" applyAlignment="1" applyProtection="1">
      <alignment horizontal="center" vertical="center" wrapText="1"/>
      <protection locked="0"/>
    </xf>
    <xf numFmtId="0" fontId="91" fillId="0" borderId="0" xfId="0" applyFont="1" applyAlignment="1">
      <alignment horizontal="left" vertical="top" wrapText="1"/>
    </xf>
    <xf numFmtId="0" fontId="76" fillId="0" borderId="0" xfId="0" applyFont="1" applyAlignment="1">
      <alignment horizontal="center" vertical="center"/>
    </xf>
    <xf numFmtId="0" fontId="88" fillId="0" borderId="0" xfId="0" applyFont="1" applyAlignment="1">
      <alignment horizontal="center" vertical="top" wrapText="1"/>
    </xf>
    <xf numFmtId="0" fontId="135" fillId="0" borderId="0" xfId="540" applyFont="1" applyAlignment="1">
      <alignment vertical="center"/>
    </xf>
    <xf numFmtId="0" fontId="27" fillId="47" borderId="1" xfId="540" applyFont="1" applyFill="1" applyBorder="1" applyAlignment="1">
      <alignment horizontal="center" vertical="center" wrapText="1"/>
    </xf>
    <xf numFmtId="0" fontId="8" fillId="0" borderId="1" xfId="32" applyBorder="1" applyAlignment="1">
      <alignment horizontal="right"/>
    </xf>
    <xf numFmtId="0" fontId="16" fillId="0" borderId="0" xfId="0" applyFont="1" applyAlignment="1">
      <alignment horizontal="center"/>
    </xf>
    <xf numFmtId="0" fontId="16" fillId="0" borderId="0" xfId="0" applyFont="1" applyAlignment="1">
      <alignment horizontal="center" vertical="center"/>
    </xf>
    <xf numFmtId="0" fontId="26" fillId="0" borderId="1" xfId="0" applyFont="1" applyBorder="1" applyAlignment="1">
      <alignment horizontal="left" vertical="center" wrapText="1"/>
    </xf>
    <xf numFmtId="0" fontId="117" fillId="0" borderId="0" xfId="0" applyFont="1" applyAlignment="1">
      <alignment horizontal="center" vertical="center"/>
    </xf>
    <xf numFmtId="0" fontId="26" fillId="0" borderId="0" xfId="18" applyFont="1" applyAlignment="1" applyProtection="1">
      <alignment horizontal="left" vertical="center"/>
      <protection hidden="1"/>
    </xf>
    <xf numFmtId="0" fontId="26" fillId="0" borderId="0" xfId="18" applyFont="1" applyAlignment="1" applyProtection="1">
      <alignment vertical="center"/>
      <protection hidden="1"/>
    </xf>
    <xf numFmtId="0" fontId="115" fillId="0" borderId="1" xfId="0" applyFont="1" applyBorder="1" applyAlignment="1">
      <alignment horizontal="left" vertical="center" wrapText="1"/>
    </xf>
    <xf numFmtId="0" fontId="26" fillId="0" borderId="8" xfId="18" applyFont="1" applyBorder="1" applyAlignment="1" applyProtection="1">
      <alignment horizontal="left" vertical="center" wrapText="1"/>
      <protection hidden="1"/>
    </xf>
    <xf numFmtId="0" fontId="26" fillId="0" borderId="1" xfId="18" applyFont="1" applyBorder="1" applyAlignment="1" applyProtection="1">
      <alignment horizontal="center" vertical="center"/>
      <protection hidden="1"/>
    </xf>
    <xf numFmtId="0" fontId="26" fillId="0" borderId="1" xfId="18" applyFont="1" applyBorder="1" applyAlignment="1" applyProtection="1">
      <alignment vertical="center"/>
      <protection locked="0"/>
    </xf>
    <xf numFmtId="0" fontId="26" fillId="0" borderId="2" xfId="18" applyFont="1" applyBorder="1" applyAlignment="1" applyProtection="1">
      <alignment vertical="center"/>
      <protection locked="0"/>
    </xf>
    <xf numFmtId="0" fontId="26" fillId="0" borderId="1" xfId="18" applyFont="1" applyBorder="1" applyAlignment="1" applyProtection="1">
      <alignment vertical="center"/>
      <protection hidden="1"/>
    </xf>
    <xf numFmtId="0" fontId="26" fillId="0" borderId="3" xfId="18" applyFont="1" applyBorder="1" applyAlignment="1" applyProtection="1">
      <alignment horizontal="center" vertical="center"/>
      <protection hidden="1"/>
    </xf>
    <xf numFmtId="0" fontId="26" fillId="0" borderId="7" xfId="18" applyFont="1" applyBorder="1" applyAlignment="1" applyProtection="1">
      <alignment horizontal="center" vertical="center"/>
      <protection hidden="1"/>
    </xf>
    <xf numFmtId="0" fontId="115" fillId="0" borderId="7" xfId="0" applyFont="1" applyBorder="1" applyAlignment="1">
      <alignment horizontal="left" vertical="center" wrapText="1"/>
    </xf>
    <xf numFmtId="0" fontId="115" fillId="0" borderId="7" xfId="0" applyFont="1" applyBorder="1" applyAlignment="1">
      <alignment horizontal="center" vertical="center" wrapText="1"/>
    </xf>
    <xf numFmtId="0" fontId="26" fillId="0" borderId="7" xfId="18" applyFont="1" applyBorder="1" applyAlignment="1" applyProtection="1">
      <alignment vertical="center"/>
      <protection locked="0"/>
    </xf>
    <xf numFmtId="0" fontId="26" fillId="0" borderId="12" xfId="18" applyFont="1" applyBorder="1" applyAlignment="1" applyProtection="1">
      <alignment vertical="center"/>
      <protection locked="0"/>
    </xf>
    <xf numFmtId="0" fontId="26" fillId="0" borderId="0" xfId="18" applyFont="1" applyAlignment="1" applyProtection="1">
      <alignment horizontal="center" vertical="center"/>
      <protection hidden="1"/>
    </xf>
    <xf numFmtId="0" fontId="26" fillId="0" borderId="0" xfId="18" applyFont="1" applyAlignment="1" applyProtection="1">
      <alignment horizontal="center" vertical="center" wrapText="1"/>
      <protection hidden="1"/>
    </xf>
    <xf numFmtId="0" fontId="26" fillId="0" borderId="0" xfId="18" applyFont="1" applyAlignment="1" applyProtection="1">
      <alignment vertical="center" wrapText="1"/>
      <protection hidden="1"/>
    </xf>
    <xf numFmtId="0" fontId="27" fillId="0" borderId="0" xfId="18" applyFont="1" applyAlignment="1" applyProtection="1">
      <alignment vertical="center"/>
      <protection hidden="1"/>
    </xf>
    <xf numFmtId="0" fontId="27" fillId="0" borderId="0" xfId="18" applyFont="1" applyAlignment="1" applyProtection="1">
      <alignment horizontal="center" vertical="center"/>
      <protection hidden="1"/>
    </xf>
    <xf numFmtId="0" fontId="115" fillId="43" borderId="1" xfId="0" applyFont="1" applyFill="1" applyBorder="1" applyAlignment="1">
      <alignment horizontal="center" vertical="center" wrapText="1"/>
    </xf>
    <xf numFmtId="0" fontId="48" fillId="0" borderId="1" xfId="0" applyFont="1" applyBorder="1" applyAlignment="1">
      <alignment horizontal="center" vertical="center"/>
    </xf>
    <xf numFmtId="0" fontId="26" fillId="0" borderId="2" xfId="0" applyFont="1" applyBorder="1" applyAlignment="1">
      <alignment vertical="center"/>
    </xf>
    <xf numFmtId="0" fontId="26" fillId="0" borderId="1" xfId="18" applyFont="1" applyBorder="1" applyAlignment="1" applyProtection="1">
      <alignment horizontal="center" vertical="center"/>
      <protection locked="0"/>
    </xf>
    <xf numFmtId="0" fontId="26" fillId="0" borderId="1" xfId="0" applyFont="1" applyBorder="1" applyAlignment="1" applyProtection="1">
      <alignment horizontal="left" vertical="center" wrapText="1"/>
      <protection locked="0"/>
    </xf>
    <xf numFmtId="0" fontId="26" fillId="0" borderId="1" xfId="0" quotePrefix="1" applyFont="1" applyBorder="1" applyAlignment="1">
      <alignment vertical="top" wrapText="1"/>
    </xf>
    <xf numFmtId="0" fontId="26" fillId="0" borderId="2" xfId="0" applyFont="1" applyBorder="1" applyAlignment="1" applyProtection="1">
      <alignment vertical="center" wrapText="1"/>
      <protection locked="0"/>
    </xf>
    <xf numFmtId="0" fontId="26" fillId="0" borderId="1" xfId="18" applyFont="1" applyBorder="1" applyAlignment="1" applyProtection="1">
      <alignment horizontal="left" vertical="center" wrapText="1"/>
      <protection hidden="1"/>
    </xf>
    <xf numFmtId="0" fontId="72" fillId="0" borderId="1" xfId="0" applyFont="1" applyBorder="1" applyAlignment="1">
      <alignment horizontal="left" vertical="center" wrapText="1" readingOrder="1"/>
    </xf>
    <xf numFmtId="0" fontId="26" fillId="0" borderId="1" xfId="25" applyFont="1" applyBorder="1" applyAlignment="1" applyProtection="1">
      <alignment horizontal="left" vertical="center" wrapText="1"/>
      <protection locked="0"/>
    </xf>
    <xf numFmtId="0" fontId="26" fillId="0" borderId="1" xfId="242" applyFont="1" applyBorder="1" applyAlignment="1">
      <alignment horizontal="left" vertical="center" wrapText="1"/>
    </xf>
    <xf numFmtId="0" fontId="26" fillId="0" borderId="2" xfId="0" applyFont="1" applyBorder="1" applyAlignment="1">
      <alignment horizontal="center" vertical="center" wrapText="1"/>
    </xf>
    <xf numFmtId="0" fontId="26" fillId="0" borderId="2" xfId="18" applyFont="1" applyBorder="1" applyAlignment="1" applyProtection="1">
      <alignment vertical="center"/>
      <protection hidden="1"/>
    </xf>
    <xf numFmtId="0" fontId="26" fillId="0" borderId="5" xfId="0" applyFont="1" applyBorder="1" applyAlignment="1" applyProtection="1">
      <alignment horizontal="left" vertical="center" wrapText="1"/>
      <protection locked="0"/>
    </xf>
    <xf numFmtId="0" fontId="26" fillId="0" borderId="1" xfId="18" applyFont="1" applyBorder="1" applyAlignment="1" applyProtection="1">
      <alignment horizontal="left" vertical="center"/>
      <protection locked="0"/>
    </xf>
    <xf numFmtId="0" fontId="26" fillId="0" borderId="2" xfId="18" applyFont="1" applyBorder="1" applyAlignment="1" applyProtection="1">
      <alignment horizontal="left" vertical="center"/>
      <protection locked="0"/>
    </xf>
    <xf numFmtId="0" fontId="26" fillId="0" borderId="1" xfId="18" applyFont="1" applyBorder="1" applyAlignment="1" applyProtection="1">
      <alignment vertical="center" wrapText="1"/>
      <protection locked="0"/>
    </xf>
    <xf numFmtId="0" fontId="27" fillId="0" borderId="1" xfId="18" applyFont="1" applyBorder="1" applyAlignment="1" applyProtection="1">
      <alignment horizontal="center" vertical="center"/>
      <protection locked="0"/>
    </xf>
    <xf numFmtId="0" fontId="27" fillId="0" borderId="1" xfId="18" applyFont="1" applyBorder="1" applyAlignment="1" applyProtection="1">
      <alignment vertical="center"/>
      <protection locked="0"/>
    </xf>
    <xf numFmtId="0" fontId="137" fillId="51" borderId="2" xfId="0" applyFont="1" applyFill="1" applyBorder="1" applyAlignment="1">
      <alignment horizontal="center" vertical="center"/>
    </xf>
    <xf numFmtId="0" fontId="138" fillId="51" borderId="11" xfId="18" applyFont="1" applyFill="1" applyBorder="1" applyAlignment="1" applyProtection="1">
      <alignment horizontal="center" vertical="center" wrapText="1"/>
      <protection hidden="1"/>
    </xf>
    <xf numFmtId="0" fontId="138" fillId="51" borderId="11" xfId="18" applyFont="1" applyFill="1" applyBorder="1" applyAlignment="1" applyProtection="1">
      <alignment horizontal="center" vertical="center"/>
      <protection hidden="1"/>
    </xf>
    <xf numFmtId="0" fontId="27" fillId="51" borderId="11" xfId="0" applyFont="1" applyFill="1" applyBorder="1" applyAlignment="1">
      <alignment horizontal="left" vertical="center" wrapText="1"/>
    </xf>
    <xf numFmtId="0" fontId="27" fillId="51" borderId="11" xfId="0" applyFont="1" applyFill="1" applyBorder="1" applyAlignment="1">
      <alignment horizontal="center" vertical="center" wrapText="1"/>
    </xf>
    <xf numFmtId="0" fontId="26" fillId="51" borderId="11" xfId="0" applyFont="1" applyFill="1" applyBorder="1" applyAlignment="1">
      <alignment horizontal="center" vertical="center" wrapText="1"/>
    </xf>
    <xf numFmtId="0" fontId="26" fillId="51" borderId="11" xfId="0" applyFont="1" applyFill="1" applyBorder="1" applyAlignment="1">
      <alignment horizontal="left" vertical="center" wrapText="1"/>
    </xf>
    <xf numFmtId="0" fontId="26" fillId="51" borderId="11" xfId="0" applyFont="1" applyFill="1" applyBorder="1" applyAlignment="1">
      <alignment vertical="center" wrapText="1"/>
    </xf>
    <xf numFmtId="0" fontId="26" fillId="51" borderId="2" xfId="0" applyFont="1" applyFill="1" applyBorder="1" applyAlignment="1">
      <alignment horizontal="center" vertical="center" wrapText="1"/>
    </xf>
    <xf numFmtId="0" fontId="26" fillId="51" borderId="11" xfId="18" applyFont="1" applyFill="1" applyBorder="1" applyAlignment="1" applyProtection="1">
      <alignment horizontal="center" vertical="center"/>
      <protection locked="0"/>
    </xf>
    <xf numFmtId="0" fontId="26" fillId="51" borderId="11" xfId="18" applyFont="1" applyFill="1" applyBorder="1" applyAlignment="1" applyProtection="1">
      <alignment vertical="center"/>
      <protection locked="0"/>
    </xf>
    <xf numFmtId="0" fontId="27" fillId="0" borderId="1" xfId="0" applyFont="1" applyBorder="1" applyAlignment="1">
      <alignment vertical="center" wrapText="1"/>
    </xf>
    <xf numFmtId="0" fontId="26" fillId="0" borderId="1" xfId="30" applyFont="1" applyBorder="1" applyAlignment="1" applyProtection="1">
      <alignment horizontal="left" vertical="center" wrapText="1"/>
      <protection hidden="1"/>
    </xf>
    <xf numFmtId="0" fontId="26" fillId="0" borderId="2" xfId="30" applyFont="1" applyBorder="1" applyAlignment="1" applyProtection="1">
      <alignment vertical="center" wrapText="1"/>
      <protection hidden="1"/>
    </xf>
    <xf numFmtId="0" fontId="26" fillId="0" borderId="1" xfId="30" applyFont="1" applyBorder="1" applyAlignment="1" applyProtection="1">
      <alignment vertical="center" wrapText="1"/>
      <protection hidden="1"/>
    </xf>
    <xf numFmtId="0" fontId="26" fillId="38" borderId="2" xfId="18" applyFont="1" applyFill="1" applyBorder="1" applyAlignment="1" applyProtection="1">
      <alignment horizontal="center" vertical="center"/>
      <protection hidden="1"/>
    </xf>
    <xf numFmtId="0" fontId="26" fillId="38" borderId="11" xfId="18" applyFont="1" applyFill="1" applyBorder="1" applyAlignment="1" applyProtection="1">
      <alignment horizontal="center" vertical="center" wrapText="1"/>
      <protection hidden="1"/>
    </xf>
    <xf numFmtId="0" fontId="26" fillId="38" borderId="11" xfId="18" applyFont="1" applyFill="1" applyBorder="1" applyAlignment="1" applyProtection="1">
      <alignment horizontal="center" vertical="center"/>
      <protection hidden="1"/>
    </xf>
    <xf numFmtId="0" fontId="26" fillId="38" borderId="11" xfId="0" applyFont="1" applyFill="1" applyBorder="1" applyAlignment="1">
      <alignment horizontal="center" vertical="center" wrapText="1"/>
    </xf>
    <xf numFmtId="0" fontId="26" fillId="38" borderId="11" xfId="0" applyFont="1" applyFill="1" applyBorder="1" applyAlignment="1">
      <alignment horizontal="left" vertical="center" wrapText="1"/>
    </xf>
    <xf numFmtId="0" fontId="26" fillId="38" borderId="11" xfId="0" applyFont="1" applyFill="1" applyBorder="1" applyAlignment="1">
      <alignment vertical="center" wrapText="1"/>
    </xf>
    <xf numFmtId="0" fontId="26" fillId="38" borderId="11" xfId="0" applyFont="1" applyFill="1" applyBorder="1" applyAlignment="1">
      <alignment horizontal="left" vertical="center" wrapText="1" readingOrder="1"/>
    </xf>
    <xf numFmtId="0" fontId="115" fillId="0" borderId="1" xfId="0" applyFont="1" applyBorder="1" applyAlignment="1">
      <alignment horizontal="left" vertical="center" wrapText="1" readingOrder="1"/>
    </xf>
    <xf numFmtId="0" fontId="26" fillId="38" borderId="11" xfId="0" applyFont="1" applyFill="1" applyBorder="1" applyAlignment="1">
      <alignment horizontal="left" vertical="center" indent="3" readingOrder="1"/>
    </xf>
    <xf numFmtId="0" fontId="26" fillId="0" borderId="1" xfId="0" applyFont="1" applyBorder="1" applyAlignment="1">
      <alignment horizontal="left" vertical="center" wrapText="1" readingOrder="1"/>
    </xf>
    <xf numFmtId="0" fontId="48" fillId="38" borderId="2" xfId="0" applyFont="1" applyFill="1" applyBorder="1" applyAlignment="1">
      <alignment horizontal="center" vertical="center"/>
    </xf>
    <xf numFmtId="0" fontId="72" fillId="0" borderId="1" xfId="0" applyFont="1" applyBorder="1" applyAlignment="1">
      <alignment horizontal="left" vertical="center" wrapText="1"/>
    </xf>
    <xf numFmtId="0" fontId="48" fillId="51" borderId="2" xfId="0" applyFont="1" applyFill="1" applyBorder="1" applyAlignment="1">
      <alignment horizontal="center" vertical="center"/>
    </xf>
    <xf numFmtId="0" fontId="26" fillId="51" borderId="11" xfId="18" applyFont="1" applyFill="1" applyBorder="1" applyAlignment="1" applyProtection="1">
      <alignment horizontal="center" vertical="center" wrapText="1"/>
      <protection hidden="1"/>
    </xf>
    <xf numFmtId="0" fontId="26" fillId="51" borderId="11" xfId="18" applyFont="1" applyFill="1" applyBorder="1" applyAlignment="1" applyProtection="1">
      <alignment horizontal="center" vertical="center"/>
      <protection hidden="1"/>
    </xf>
    <xf numFmtId="0" fontId="48" fillId="0" borderId="1" xfId="0" applyFont="1" applyBorder="1" applyAlignment="1" applyProtection="1">
      <alignment horizontal="center" vertical="center"/>
      <protection hidden="1"/>
    </xf>
    <xf numFmtId="0" fontId="26" fillId="0" borderId="1" xfId="30" applyFont="1" applyBorder="1" applyAlignment="1">
      <alignment vertical="center" wrapText="1"/>
    </xf>
    <xf numFmtId="0" fontId="26" fillId="0" borderId="2" xfId="30" applyFont="1" applyBorder="1" applyAlignment="1">
      <alignment vertical="center" wrapText="1"/>
    </xf>
    <xf numFmtId="0" fontId="116" fillId="38" borderId="2" xfId="0" applyFont="1" applyFill="1" applyBorder="1" applyAlignment="1" applyProtection="1">
      <alignment horizontal="center" vertical="center"/>
      <protection hidden="1"/>
    </xf>
    <xf numFmtId="0" fontId="70" fillId="38" borderId="11" xfId="18" applyFont="1" applyFill="1" applyBorder="1" applyAlignment="1" applyProtection="1">
      <alignment horizontal="center" vertical="center" wrapText="1"/>
      <protection hidden="1"/>
    </xf>
    <xf numFmtId="0" fontId="70" fillId="38" borderId="11" xfId="18" applyFont="1" applyFill="1" applyBorder="1" applyAlignment="1" applyProtection="1">
      <alignment horizontal="center" vertical="center"/>
      <protection hidden="1"/>
    </xf>
    <xf numFmtId="0" fontId="26" fillId="38" borderId="11" xfId="30" applyFont="1" applyFill="1" applyBorder="1" applyAlignment="1">
      <alignment horizontal="left" vertical="center" wrapText="1"/>
    </xf>
    <xf numFmtId="0" fontId="26" fillId="38" borderId="11" xfId="30" applyFont="1" applyFill="1" applyBorder="1" applyAlignment="1">
      <alignment horizontal="center" vertical="center" wrapText="1"/>
    </xf>
    <xf numFmtId="0" fontId="26" fillId="38" borderId="11" xfId="30" applyFont="1" applyFill="1" applyBorder="1" applyAlignment="1">
      <alignment vertical="center" wrapText="1"/>
    </xf>
    <xf numFmtId="0" fontId="115" fillId="0" borderId="1" xfId="30" applyFont="1" applyBorder="1" applyAlignment="1">
      <alignment horizontal="left" vertical="center" wrapText="1"/>
    </xf>
    <xf numFmtId="0" fontId="48" fillId="38" borderId="2" xfId="0" applyFont="1" applyFill="1" applyBorder="1" applyAlignment="1" applyProtection="1">
      <alignment horizontal="center" vertical="center"/>
      <protection hidden="1"/>
    </xf>
    <xf numFmtId="0" fontId="27" fillId="38" borderId="11" xfId="30" applyFont="1" applyFill="1" applyBorder="1" applyAlignment="1">
      <alignment vertical="center" wrapText="1"/>
    </xf>
    <xf numFmtId="0" fontId="26" fillId="0" borderId="2" xfId="18" applyFont="1" applyBorder="1" applyAlignment="1">
      <alignment vertical="center" wrapText="1"/>
    </xf>
    <xf numFmtId="0" fontId="48" fillId="51" borderId="2" xfId="0" applyFont="1" applyFill="1" applyBorder="1" applyAlignment="1" applyProtection="1">
      <alignment horizontal="center" vertical="center"/>
      <protection hidden="1"/>
    </xf>
    <xf numFmtId="0" fontId="27" fillId="0" borderId="1" xfId="0" applyFont="1" applyBorder="1" applyAlignment="1">
      <alignment horizontal="center" vertical="center" wrapText="1"/>
    </xf>
    <xf numFmtId="9" fontId="26" fillId="0" borderId="2" xfId="18" applyNumberFormat="1" applyFont="1" applyBorder="1" applyAlignment="1">
      <alignment vertical="center" wrapText="1"/>
    </xf>
    <xf numFmtId="1" fontId="26" fillId="0" borderId="1" xfId="18" applyNumberFormat="1" applyFont="1" applyBorder="1" applyAlignment="1">
      <alignment horizontal="center" vertical="center" wrapText="1"/>
    </xf>
    <xf numFmtId="0" fontId="26" fillId="0" borderId="1" xfId="0" applyFont="1" applyBorder="1" applyAlignment="1" applyProtection="1">
      <alignment horizontal="left" vertical="center" wrapText="1"/>
      <protection hidden="1"/>
    </xf>
    <xf numFmtId="0" fontId="26" fillId="0" borderId="1" xfId="0" applyFont="1" applyBorder="1" applyAlignment="1" applyProtection="1">
      <alignment horizontal="center" vertical="center" wrapText="1"/>
      <protection hidden="1"/>
    </xf>
    <xf numFmtId="0" fontId="26" fillId="0" borderId="1" xfId="0" applyFont="1" applyBorder="1" applyAlignment="1">
      <alignment horizontal="justify" vertical="center"/>
    </xf>
    <xf numFmtId="0" fontId="26" fillId="0" borderId="1" xfId="18" applyFont="1" applyBorder="1" applyAlignment="1" applyProtection="1">
      <alignment horizontal="left" vertical="center"/>
      <protection hidden="1"/>
    </xf>
    <xf numFmtId="0" fontId="26" fillId="0" borderId="1" xfId="0" quotePrefix="1" applyFont="1" applyBorder="1" applyAlignment="1">
      <alignment vertical="center" wrapText="1"/>
    </xf>
    <xf numFmtId="0" fontId="26" fillId="0" borderId="2" xfId="0" quotePrefix="1" applyFont="1" applyBorder="1" applyAlignment="1">
      <alignment horizontal="left" vertical="center" wrapText="1"/>
    </xf>
    <xf numFmtId="0" fontId="26" fillId="0" borderId="1" xfId="0" quotePrefix="1" applyFont="1" applyBorder="1" applyAlignment="1">
      <alignment horizontal="center" vertical="center" wrapText="1"/>
    </xf>
    <xf numFmtId="0" fontId="27" fillId="29" borderId="7" xfId="18" applyFont="1" applyFill="1" applyBorder="1" applyAlignment="1">
      <alignment horizontal="left" vertical="center" wrapText="1"/>
    </xf>
    <xf numFmtId="0" fontId="27" fillId="29" borderId="7" xfId="18" applyFont="1" applyFill="1" applyBorder="1" applyAlignment="1">
      <alignment horizontal="center" vertical="center" wrapText="1"/>
    </xf>
    <xf numFmtId="171" fontId="26" fillId="6" borderId="1" xfId="18" applyNumberFormat="1" applyFont="1" applyFill="1" applyBorder="1" applyAlignment="1" applyProtection="1">
      <alignment horizontal="center" vertical="center" wrapText="1"/>
      <protection hidden="1"/>
    </xf>
    <xf numFmtId="0" fontId="8" fillId="0" borderId="1" xfId="0" applyFont="1" applyBorder="1" applyAlignment="1" applyProtection="1">
      <alignment vertical="center"/>
      <protection hidden="1"/>
    </xf>
    <xf numFmtId="171" fontId="9" fillId="0" borderId="0" xfId="0" applyNumberFormat="1" applyFont="1" applyAlignment="1" applyProtection="1">
      <alignment vertical="center"/>
      <protection hidden="1"/>
    </xf>
    <xf numFmtId="0" fontId="26" fillId="0" borderId="2" xfId="18" applyFont="1" applyBorder="1" applyAlignment="1" applyProtection="1">
      <alignment horizontal="center" vertical="center" wrapText="1"/>
      <protection hidden="1"/>
    </xf>
    <xf numFmtId="0" fontId="26" fillId="39" borderId="6" xfId="18" applyFont="1" applyFill="1" applyBorder="1" applyAlignment="1" applyProtection="1">
      <alignment horizontal="left" vertical="center"/>
      <protection hidden="1"/>
    </xf>
    <xf numFmtId="0" fontId="26" fillId="39" borderId="11" xfId="18" applyFont="1" applyFill="1" applyBorder="1" applyAlignment="1" applyProtection="1">
      <alignment horizontal="left" vertical="center"/>
      <protection hidden="1"/>
    </xf>
    <xf numFmtId="0" fontId="26" fillId="39" borderId="11" xfId="0" applyFont="1" applyFill="1" applyBorder="1" applyAlignment="1" applyProtection="1">
      <alignment vertical="center"/>
      <protection hidden="1"/>
    </xf>
    <xf numFmtId="171" fontId="8" fillId="39" borderId="1" xfId="0" applyNumberFormat="1" applyFont="1" applyFill="1" applyBorder="1" applyAlignment="1" applyProtection="1">
      <alignment vertical="center"/>
      <protection hidden="1"/>
    </xf>
    <xf numFmtId="0" fontId="8" fillId="0" borderId="0" xfId="0" applyFont="1" applyAlignment="1" applyProtection="1">
      <alignment vertical="center"/>
      <protection hidden="1"/>
    </xf>
    <xf numFmtId="0" fontId="26" fillId="39" borderId="4" xfId="18" applyFont="1" applyFill="1" applyBorder="1" applyAlignment="1" applyProtection="1">
      <alignment horizontal="left" vertical="center"/>
      <protection hidden="1"/>
    </xf>
    <xf numFmtId="0" fontId="26" fillId="39" borderId="0" xfId="18" applyFont="1" applyFill="1" applyAlignment="1" applyProtection="1">
      <alignment horizontal="left" vertical="center"/>
      <protection hidden="1"/>
    </xf>
    <xf numFmtId="0" fontId="26" fillId="39" borderId="0" xfId="0" applyFont="1" applyFill="1" applyAlignment="1" applyProtection="1">
      <alignment vertical="center"/>
      <protection hidden="1"/>
    </xf>
    <xf numFmtId="171" fontId="26" fillId="53" borderId="1" xfId="18" applyNumberFormat="1" applyFont="1" applyFill="1" applyBorder="1" applyAlignment="1" applyProtection="1">
      <alignment horizontal="center" vertical="center" wrapText="1"/>
      <protection hidden="1"/>
    </xf>
    <xf numFmtId="0" fontId="26" fillId="39" borderId="2" xfId="18" applyFont="1" applyFill="1" applyBorder="1" applyAlignment="1" applyProtection="1">
      <alignment horizontal="left" vertical="center"/>
      <protection hidden="1"/>
    </xf>
    <xf numFmtId="0" fontId="8" fillId="0" borderId="0" xfId="0" applyFont="1" applyProtection="1">
      <protection hidden="1"/>
    </xf>
    <xf numFmtId="0" fontId="8" fillId="0" borderId="0" xfId="0" applyFont="1" applyProtection="1">
      <protection locked="0" hidden="1"/>
    </xf>
    <xf numFmtId="3" fontId="29" fillId="53" borderId="1" xfId="18" applyNumberFormat="1" applyFont="1" applyFill="1" applyBorder="1" applyAlignment="1" applyProtection="1">
      <alignment horizontal="center" vertical="center" wrapText="1"/>
      <protection hidden="1"/>
    </xf>
    <xf numFmtId="172" fontId="29" fillId="53" borderId="1" xfId="18" applyNumberFormat="1" applyFont="1" applyFill="1" applyBorder="1" applyAlignment="1" applyProtection="1">
      <alignment horizontal="center" vertical="center" wrapText="1"/>
      <protection hidden="1"/>
    </xf>
    <xf numFmtId="0" fontId="11" fillId="0" borderId="0" xfId="29" applyFont="1" applyAlignment="1">
      <alignment horizontal="left" vertical="center" wrapText="1"/>
    </xf>
    <xf numFmtId="0" fontId="11" fillId="0" borderId="0" xfId="29" applyFont="1" applyAlignment="1">
      <alignment horizontal="center" vertical="center" wrapText="1"/>
    </xf>
    <xf numFmtId="0" fontId="19" fillId="0" borderId="0" xfId="29" applyFont="1" applyAlignment="1">
      <alignment horizontal="center" vertical="center" wrapText="1"/>
    </xf>
    <xf numFmtId="0" fontId="11" fillId="0" borderId="1" xfId="29" applyFont="1" applyBorder="1" applyAlignment="1">
      <alignment horizontal="left" vertical="center" wrapText="1"/>
    </xf>
    <xf numFmtId="3" fontId="11" fillId="0" borderId="0" xfId="29" applyNumberFormat="1" applyFont="1" applyAlignment="1">
      <alignment horizontal="center" vertical="center" wrapText="1"/>
    </xf>
    <xf numFmtId="0" fontId="11" fillId="0" borderId="2" xfId="29" applyFont="1" applyBorder="1" applyAlignment="1">
      <alignment horizontal="left" vertical="center" wrapText="1"/>
    </xf>
    <xf numFmtId="3" fontId="11" fillId="0" borderId="11" xfId="29" applyNumberFormat="1" applyFont="1" applyBorder="1" applyAlignment="1">
      <alignment horizontal="center" vertical="center" wrapText="1"/>
    </xf>
    <xf numFmtId="3" fontId="11" fillId="0" borderId="10" xfId="29" applyNumberFormat="1" applyFont="1" applyBorder="1" applyAlignment="1">
      <alignment horizontal="center" vertical="center" wrapText="1"/>
    </xf>
    <xf numFmtId="3" fontId="11" fillId="0" borderId="1" xfId="29" applyNumberFormat="1" applyFont="1" applyBorder="1" applyAlignment="1" applyProtection="1">
      <alignment horizontal="center" vertical="center" wrapText="1"/>
      <protection locked="0"/>
    </xf>
    <xf numFmtId="0" fontId="11" fillId="54" borderId="1" xfId="29" applyFont="1" applyFill="1" applyBorder="1" applyAlignment="1">
      <alignment horizontal="left" vertical="center" wrapText="1"/>
    </xf>
    <xf numFmtId="3" fontId="11" fillId="54" borderId="1" xfId="29" applyNumberFormat="1" applyFont="1" applyFill="1" applyBorder="1" applyAlignment="1" applyProtection="1">
      <alignment horizontal="center" vertical="center" wrapText="1"/>
      <protection hidden="1"/>
    </xf>
    <xf numFmtId="0" fontId="11" fillId="0" borderId="11" xfId="29" applyFont="1" applyBorder="1" applyAlignment="1">
      <alignment horizontal="left" vertical="center" wrapText="1"/>
    </xf>
    <xf numFmtId="3" fontId="11" fillId="3" borderId="1" xfId="29" applyNumberFormat="1" applyFont="1" applyFill="1" applyBorder="1" applyAlignment="1" applyProtection="1">
      <alignment horizontal="center" vertical="center" wrapText="1"/>
      <protection locked="0"/>
    </xf>
    <xf numFmtId="0" fontId="11" fillId="54" borderId="1" xfId="29" applyFont="1" applyFill="1" applyBorder="1" applyAlignment="1">
      <alignment horizontal="left" vertical="center"/>
    </xf>
    <xf numFmtId="0" fontId="11" fillId="0" borderId="1" xfId="29" applyFont="1" applyBorder="1" applyAlignment="1">
      <alignment horizontal="left" vertical="center"/>
    </xf>
    <xf numFmtId="3" fontId="11" fillId="0" borderId="11" xfId="29" applyNumberFormat="1" applyFont="1" applyBorder="1" applyAlignment="1" applyProtection="1">
      <alignment horizontal="center" vertical="center" wrapText="1"/>
      <protection hidden="1"/>
    </xf>
    <xf numFmtId="3" fontId="28" fillId="30" borderId="1" xfId="29" applyNumberFormat="1" applyFont="1" applyFill="1" applyBorder="1" applyAlignment="1" applyProtection="1">
      <alignment horizontal="center" vertical="center" wrapText="1"/>
      <protection hidden="1"/>
    </xf>
    <xf numFmtId="3" fontId="25" fillId="30" borderId="1" xfId="29" applyNumberFormat="1" applyFont="1" applyFill="1" applyBorder="1" applyAlignment="1" applyProtection="1">
      <alignment horizontal="center" vertical="center" wrapText="1"/>
      <protection hidden="1"/>
    </xf>
    <xf numFmtId="0" fontId="11" fillId="0" borderId="0" xfId="29" applyFont="1" applyAlignment="1" applyProtection="1">
      <alignment horizontal="left" vertical="center" wrapText="1"/>
      <protection locked="0"/>
    </xf>
    <xf numFmtId="0" fontId="11" fillId="0" borderId="0" xfId="29" applyFont="1" applyAlignment="1" applyProtection="1">
      <alignment horizontal="center" vertical="center" wrapText="1"/>
      <protection locked="0"/>
    </xf>
    <xf numFmtId="0" fontId="29" fillId="33" borderId="17" xfId="29" applyFont="1" applyFill="1" applyBorder="1" applyAlignment="1" applyProtection="1">
      <alignment horizontal="left" vertical="center" wrapText="1"/>
      <protection locked="0"/>
    </xf>
    <xf numFmtId="3" fontId="29" fillId="33" borderId="5" xfId="29" applyNumberFormat="1" applyFont="1" applyFill="1" applyBorder="1" applyAlignment="1" applyProtection="1">
      <alignment horizontal="center" vertical="center" wrapText="1"/>
      <protection hidden="1"/>
    </xf>
    <xf numFmtId="3" fontId="29" fillId="33" borderId="6" xfId="29" applyNumberFormat="1" applyFont="1" applyFill="1" applyBorder="1" applyAlignment="1" applyProtection="1">
      <alignment horizontal="center" vertical="center" wrapText="1"/>
      <protection hidden="1"/>
    </xf>
    <xf numFmtId="0" fontId="26" fillId="33" borderId="18" xfId="0" applyFont="1" applyFill="1" applyBorder="1" applyAlignment="1" applyProtection="1">
      <alignment vertical="center"/>
      <protection locked="0"/>
    </xf>
    <xf numFmtId="0" fontId="29" fillId="33" borderId="15" xfId="29" applyFont="1" applyFill="1" applyBorder="1" applyAlignment="1" applyProtection="1">
      <alignment horizontal="left" vertical="center" wrapText="1"/>
      <protection locked="0"/>
    </xf>
    <xf numFmtId="3" fontId="29" fillId="33" borderId="1" xfId="29" applyNumberFormat="1" applyFont="1" applyFill="1" applyBorder="1" applyAlignment="1" applyProtection="1">
      <alignment horizontal="center" vertical="center" wrapText="1"/>
      <protection hidden="1"/>
    </xf>
    <xf numFmtId="3" fontId="29" fillId="33" borderId="2" xfId="29" applyNumberFormat="1" applyFont="1" applyFill="1" applyBorder="1" applyAlignment="1" applyProtection="1">
      <alignment horizontal="center" vertical="center" wrapText="1"/>
      <protection hidden="1"/>
    </xf>
    <xf numFmtId="0" fontId="26" fillId="33" borderId="16" xfId="0" applyFont="1" applyFill="1" applyBorder="1" applyAlignment="1" applyProtection="1">
      <alignment vertical="center"/>
      <protection locked="0"/>
    </xf>
    <xf numFmtId="3" fontId="29" fillId="33" borderId="1" xfId="29" applyNumberFormat="1" applyFont="1" applyFill="1" applyBorder="1" applyAlignment="1" applyProtection="1">
      <alignment horizontal="center" vertical="center"/>
      <protection hidden="1"/>
    </xf>
    <xf numFmtId="3" fontId="29" fillId="33" borderId="2" xfId="29" applyNumberFormat="1" applyFont="1" applyFill="1" applyBorder="1" applyAlignment="1" applyProtection="1">
      <alignment horizontal="center" vertical="center"/>
      <protection hidden="1"/>
    </xf>
    <xf numFmtId="0" fontId="68" fillId="33" borderId="15" xfId="29" applyFont="1" applyFill="1" applyBorder="1" applyAlignment="1" applyProtection="1">
      <alignment horizontal="left" vertical="center" wrapText="1"/>
      <protection locked="0"/>
    </xf>
    <xf numFmtId="3" fontId="68" fillId="33" borderId="1" xfId="29" applyNumberFormat="1" applyFont="1" applyFill="1" applyBorder="1" applyAlignment="1" applyProtection="1">
      <alignment horizontal="center" vertical="center"/>
      <protection hidden="1"/>
    </xf>
    <xf numFmtId="3" fontId="68" fillId="33" borderId="2" xfId="29" applyNumberFormat="1" applyFont="1" applyFill="1" applyBorder="1" applyAlignment="1" applyProtection="1">
      <alignment horizontal="center" vertical="center"/>
      <protection hidden="1"/>
    </xf>
    <xf numFmtId="0" fontId="69" fillId="33" borderId="16" xfId="0" applyFont="1" applyFill="1" applyBorder="1" applyAlignment="1" applyProtection="1">
      <alignment vertical="center"/>
      <protection locked="0"/>
    </xf>
    <xf numFmtId="0" fontId="31" fillId="33" borderId="19" xfId="29" applyFont="1" applyFill="1" applyBorder="1" applyAlignment="1" applyProtection="1">
      <alignment horizontal="left" vertical="center" wrapText="1"/>
      <protection hidden="1"/>
    </xf>
    <xf numFmtId="3" fontId="35" fillId="33" borderId="20" xfId="29" applyNumberFormat="1" applyFont="1" applyFill="1" applyBorder="1" applyAlignment="1" applyProtection="1">
      <alignment horizontal="center" vertical="center" wrapText="1"/>
      <protection hidden="1"/>
    </xf>
    <xf numFmtId="3" fontId="35" fillId="33" borderId="27" xfId="29" applyNumberFormat="1" applyFont="1" applyFill="1" applyBorder="1" applyAlignment="1" applyProtection="1">
      <alignment horizontal="center" vertical="center" wrapText="1"/>
      <protection hidden="1"/>
    </xf>
    <xf numFmtId="0" fontId="26" fillId="33" borderId="21" xfId="0" applyFont="1" applyFill="1" applyBorder="1" applyAlignment="1" applyProtection="1">
      <alignment vertical="center"/>
      <protection locked="0"/>
    </xf>
    <xf numFmtId="3" fontId="11" fillId="0" borderId="1" xfId="29" applyNumberFormat="1" applyFont="1" applyBorder="1" applyAlignment="1" applyProtection="1">
      <alignment horizontal="center" vertical="center" wrapText="1"/>
      <protection hidden="1"/>
    </xf>
    <xf numFmtId="0" fontId="29" fillId="0" borderId="0" xfId="29" applyFont="1" applyAlignment="1">
      <alignment horizontal="center" vertical="center" wrapText="1"/>
    </xf>
    <xf numFmtId="0" fontId="72" fillId="0" borderId="5" xfId="0" applyFont="1" applyBorder="1" applyAlignment="1">
      <alignment horizontal="left" vertical="center" wrapText="1"/>
    </xf>
    <xf numFmtId="0" fontId="27" fillId="7" borderId="5" xfId="0" applyFont="1" applyFill="1" applyBorder="1" applyAlignment="1">
      <alignment horizontal="center" vertical="center" wrapText="1"/>
    </xf>
    <xf numFmtId="0" fontId="27" fillId="7" borderId="9" xfId="0" applyFont="1" applyFill="1" applyBorder="1" applyAlignment="1">
      <alignment horizontal="center" vertical="center" wrapText="1"/>
    </xf>
    <xf numFmtId="2" fontId="16" fillId="0" borderId="1" xfId="0" applyNumberFormat="1" applyFont="1" applyBorder="1" applyAlignment="1">
      <alignment horizontal="right" vertical="center"/>
    </xf>
    <xf numFmtId="0" fontId="29" fillId="31" borderId="7" xfId="0" applyFont="1" applyFill="1" applyBorder="1" applyAlignment="1">
      <alignment vertical="center" wrapText="1"/>
    </xf>
    <xf numFmtId="0" fontId="26" fillId="0" borderId="2" xfId="18" applyFont="1" applyBorder="1" applyAlignment="1" applyProtection="1">
      <alignment horizontal="center" vertical="center"/>
      <protection hidden="1"/>
    </xf>
    <xf numFmtId="0" fontId="72" fillId="0" borderId="1" xfId="0" applyFont="1" applyBorder="1" applyAlignment="1">
      <alignment vertical="center" wrapText="1"/>
    </xf>
    <xf numFmtId="0" fontId="27" fillId="56" borderId="1" xfId="0" applyFont="1" applyFill="1" applyBorder="1" applyAlignment="1">
      <alignment horizontal="center" vertical="center" wrapText="1"/>
    </xf>
    <xf numFmtId="0" fontId="27" fillId="56" borderId="5" xfId="0" applyFont="1" applyFill="1" applyBorder="1" applyAlignment="1">
      <alignment horizontal="center" vertical="center" wrapText="1"/>
    </xf>
    <xf numFmtId="0" fontId="26" fillId="0" borderId="7" xfId="0" applyFont="1" applyBorder="1" applyAlignment="1">
      <alignment horizontal="center" vertical="center" wrapText="1"/>
    </xf>
    <xf numFmtId="0" fontId="26" fillId="0" borderId="5" xfId="0" applyFont="1" applyBorder="1" applyAlignment="1">
      <alignment horizontal="left" vertical="center" wrapText="1"/>
    </xf>
    <xf numFmtId="0" fontId="26" fillId="56" borderId="1" xfId="0" applyFont="1" applyFill="1" applyBorder="1" applyAlignment="1">
      <alignment horizontal="center" vertical="center" wrapText="1"/>
    </xf>
    <xf numFmtId="0" fontId="72" fillId="0" borderId="0" xfId="0" applyFont="1" applyAlignment="1">
      <alignment vertical="center" wrapText="1"/>
    </xf>
    <xf numFmtId="0" fontId="26" fillId="0" borderId="2" xfId="18" applyFont="1" applyBorder="1" applyAlignment="1" applyProtection="1">
      <alignment vertical="center" wrapText="1"/>
      <protection hidden="1"/>
    </xf>
    <xf numFmtId="0" fontId="139" fillId="51" borderId="11" xfId="0" applyFont="1" applyFill="1" applyBorder="1" applyAlignment="1">
      <alignment horizontal="left" vertical="center"/>
    </xf>
    <xf numFmtId="0" fontId="139" fillId="38" borderId="11" xfId="0" applyFont="1" applyFill="1" applyBorder="1" applyAlignment="1">
      <alignment horizontal="left" vertical="center"/>
    </xf>
    <xf numFmtId="0" fontId="139" fillId="38" borderId="9" xfId="0" applyFont="1" applyFill="1" applyBorder="1" applyAlignment="1">
      <alignment horizontal="left" vertical="center"/>
    </xf>
    <xf numFmtId="0" fontId="139" fillId="38" borderId="11" xfId="18" applyFont="1" applyFill="1" applyBorder="1" applyAlignment="1">
      <alignment horizontal="left" vertical="center"/>
    </xf>
    <xf numFmtId="0" fontId="35" fillId="38" borderId="11" xfId="0" applyFont="1" applyFill="1" applyBorder="1" applyAlignment="1">
      <alignment horizontal="left" vertical="center" wrapText="1"/>
    </xf>
    <xf numFmtId="0" fontId="35" fillId="38" borderId="11" xfId="0" applyFont="1" applyFill="1" applyBorder="1" applyAlignment="1">
      <alignment vertical="center" wrapText="1"/>
    </xf>
    <xf numFmtId="0" fontId="34" fillId="38" borderId="11" xfId="0" applyFont="1" applyFill="1" applyBorder="1" applyAlignment="1">
      <alignment horizontal="center" vertical="center" wrapText="1"/>
    </xf>
    <xf numFmtId="0" fontId="34" fillId="38" borderId="11" xfId="30" applyFont="1" applyFill="1" applyBorder="1" applyAlignment="1" applyProtection="1">
      <alignment horizontal="left" vertical="center" wrapText="1"/>
      <protection hidden="1"/>
    </xf>
    <xf numFmtId="0" fontId="35" fillId="38" borderId="11" xfId="0" applyFont="1" applyFill="1" applyBorder="1" applyAlignment="1">
      <alignment horizontal="center" vertical="center" wrapText="1"/>
    </xf>
    <xf numFmtId="0" fontId="34" fillId="38" borderId="11" xfId="18" applyFont="1" applyFill="1" applyBorder="1" applyAlignment="1" applyProtection="1">
      <alignment horizontal="center" vertical="center" wrapText="1"/>
      <protection hidden="1"/>
    </xf>
    <xf numFmtId="0" fontId="139" fillId="38" borderId="11" xfId="30" applyFont="1" applyFill="1" applyBorder="1" applyAlignment="1">
      <alignment horizontal="left" vertical="center"/>
    </xf>
    <xf numFmtId="0" fontId="34" fillId="38" borderId="11" xfId="30" applyFont="1" applyFill="1" applyBorder="1" applyAlignment="1">
      <alignment horizontal="center" vertical="center" wrapText="1"/>
    </xf>
    <xf numFmtId="0" fontId="35" fillId="38" borderId="11" xfId="30" applyFont="1" applyFill="1" applyBorder="1" applyAlignment="1">
      <alignment vertical="center" wrapText="1"/>
    </xf>
    <xf numFmtId="0" fontId="35" fillId="38" borderId="11" xfId="0" applyFont="1" applyFill="1" applyBorder="1" applyAlignment="1">
      <alignment horizontal="left" vertical="center"/>
    </xf>
    <xf numFmtId="0" fontId="35" fillId="38" borderId="11" xfId="0" applyFont="1" applyFill="1" applyBorder="1" applyAlignment="1">
      <alignment horizontal="center" vertical="center"/>
    </xf>
    <xf numFmtId="0" fontId="139" fillId="51" borderId="11" xfId="0" applyFont="1" applyFill="1" applyBorder="1" applyAlignment="1">
      <alignment horizontal="left" vertical="center" wrapText="1"/>
    </xf>
    <xf numFmtId="0" fontId="34" fillId="51" borderId="11" xfId="18" applyFont="1" applyFill="1" applyBorder="1" applyAlignment="1" applyProtection="1">
      <alignment horizontal="center" vertical="center" wrapText="1"/>
      <protection hidden="1"/>
    </xf>
    <xf numFmtId="0" fontId="35" fillId="51" borderId="11" xfId="0" applyFont="1" applyFill="1" applyBorder="1" applyAlignment="1">
      <alignment horizontal="left" vertical="center" wrapText="1"/>
    </xf>
    <xf numFmtId="0" fontId="35" fillId="51" borderId="11" xfId="0" applyFont="1" applyFill="1" applyBorder="1" applyAlignment="1">
      <alignment horizontal="center" vertical="center" wrapText="1"/>
    </xf>
    <xf numFmtId="0" fontId="34" fillId="51" borderId="11" xfId="0" applyFont="1" applyFill="1" applyBorder="1" applyAlignment="1">
      <alignment horizontal="center" vertical="center" wrapText="1"/>
    </xf>
    <xf numFmtId="0" fontId="115" fillId="0" borderId="1" xfId="18" applyFont="1" applyBorder="1" applyAlignment="1">
      <alignment horizontal="left" vertical="center" wrapText="1"/>
    </xf>
    <xf numFmtId="0" fontId="26" fillId="0" borderId="7" xfId="18" applyFont="1" applyBorder="1" applyAlignment="1">
      <alignment horizontal="left" vertical="center" wrapText="1"/>
    </xf>
    <xf numFmtId="0" fontId="115" fillId="0" borderId="5" xfId="18" applyFont="1" applyBorder="1" applyAlignment="1">
      <alignment horizontal="left" vertical="center" wrapText="1"/>
    </xf>
    <xf numFmtId="0" fontId="115" fillId="0" borderId="1" xfId="18" applyFont="1" applyBorder="1" applyAlignment="1" applyProtection="1">
      <alignment horizontal="left" vertical="center" wrapText="1"/>
      <protection hidden="1"/>
    </xf>
    <xf numFmtId="0" fontId="26" fillId="0" borderId="1" xfId="30" applyFont="1" applyBorder="1" applyAlignment="1">
      <alignment horizontal="left" vertical="center" wrapText="1"/>
    </xf>
    <xf numFmtId="3" fontId="11" fillId="57" borderId="1" xfId="29" applyNumberFormat="1" applyFont="1" applyFill="1" applyBorder="1" applyAlignment="1" applyProtection="1">
      <alignment horizontal="center" vertical="center" wrapText="1"/>
      <protection locked="0"/>
    </xf>
    <xf numFmtId="3" fontId="25" fillId="33" borderId="1" xfId="29" applyNumberFormat="1" applyFont="1" applyFill="1" applyBorder="1" applyAlignment="1" applyProtection="1">
      <alignment horizontal="center" vertical="center" wrapText="1"/>
      <protection hidden="1"/>
    </xf>
    <xf numFmtId="3" fontId="11" fillId="33" borderId="1" xfId="29" applyNumberFormat="1" applyFont="1" applyFill="1" applyBorder="1" applyAlignment="1" applyProtection="1">
      <alignment horizontal="center" vertical="center" wrapText="1"/>
      <protection hidden="1"/>
    </xf>
    <xf numFmtId="0" fontId="29" fillId="33" borderId="1" xfId="29" applyFont="1" applyFill="1" applyBorder="1" applyAlignment="1">
      <alignment horizontal="center" vertical="center" wrapText="1"/>
    </xf>
    <xf numFmtId="167" fontId="29" fillId="33" borderId="1" xfId="18" applyNumberFormat="1" applyFont="1" applyFill="1" applyBorder="1" applyAlignment="1">
      <alignment horizontal="center" vertical="center" wrapText="1"/>
    </xf>
    <xf numFmtId="3" fontId="11" fillId="7" borderId="11" xfId="29" applyNumberFormat="1" applyFont="1" applyFill="1" applyBorder="1" applyAlignment="1">
      <alignment horizontal="center" vertical="center" wrapText="1"/>
    </xf>
    <xf numFmtId="3" fontId="11" fillId="7" borderId="10" xfId="29" applyNumberFormat="1" applyFont="1" applyFill="1" applyBorder="1" applyAlignment="1">
      <alignment horizontal="center" vertical="center" wrapText="1"/>
    </xf>
    <xf numFmtId="0" fontId="11" fillId="7" borderId="11" xfId="29" applyFont="1" applyFill="1" applyBorder="1" applyAlignment="1">
      <alignment horizontal="center" vertical="center" wrapText="1"/>
    </xf>
    <xf numFmtId="0" fontId="11" fillId="7" borderId="10" xfId="29" applyFont="1" applyFill="1" applyBorder="1" applyAlignment="1">
      <alignment horizontal="center" vertical="center" wrapText="1"/>
    </xf>
    <xf numFmtId="0" fontId="11" fillId="7" borderId="2" xfId="29" applyFont="1" applyFill="1" applyBorder="1" applyAlignment="1">
      <alignment horizontal="left" vertical="center"/>
    </xf>
    <xf numFmtId="3" fontId="11" fillId="7" borderId="1" xfId="29" applyNumberFormat="1" applyFont="1" applyFill="1" applyBorder="1" applyAlignment="1">
      <alignment horizontal="center" vertical="center" wrapText="1"/>
    </xf>
    <xf numFmtId="1" fontId="11" fillId="7" borderId="1" xfId="29" applyNumberFormat="1" applyFont="1" applyFill="1" applyBorder="1" applyAlignment="1">
      <alignment horizontal="center" vertical="center" wrapText="1"/>
    </xf>
    <xf numFmtId="0" fontId="140" fillId="7" borderId="2" xfId="29" applyFont="1" applyFill="1" applyBorder="1" applyAlignment="1">
      <alignment horizontal="left" vertical="center"/>
    </xf>
    <xf numFmtId="0" fontId="140" fillId="7" borderId="1" xfId="29" applyFont="1" applyFill="1" applyBorder="1" applyAlignment="1">
      <alignment horizontal="left" vertical="center"/>
    </xf>
    <xf numFmtId="0" fontId="140" fillId="30" borderId="1" xfId="29" applyFont="1" applyFill="1" applyBorder="1" applyAlignment="1">
      <alignment horizontal="left" vertical="center" wrapText="1"/>
    </xf>
    <xf numFmtId="0" fontId="141" fillId="33" borderId="1" xfId="29" applyFont="1" applyFill="1" applyBorder="1" applyAlignment="1">
      <alignment horizontal="left" vertical="center"/>
    </xf>
    <xf numFmtId="0" fontId="26" fillId="0" borderId="7" xfId="0" applyFont="1" applyBorder="1" applyAlignment="1">
      <alignment horizontal="left" vertical="center" wrapText="1"/>
    </xf>
    <xf numFmtId="0" fontId="26" fillId="0" borderId="7" xfId="18" applyFont="1" applyBorder="1" applyAlignment="1" applyProtection="1">
      <alignment horizontal="center" vertical="center" wrapText="1"/>
      <protection hidden="1"/>
    </xf>
    <xf numFmtId="0" fontId="8" fillId="7" borderId="7" xfId="0" applyFont="1" applyFill="1" applyBorder="1" applyAlignment="1">
      <alignment horizontal="center"/>
    </xf>
    <xf numFmtId="0" fontId="8" fillId="7" borderId="7" xfId="0" applyFont="1" applyFill="1" applyBorder="1" applyAlignment="1">
      <alignment horizontal="center" vertical="center"/>
    </xf>
    <xf numFmtId="0" fontId="16" fillId="7" borderId="1" xfId="32" applyFont="1" applyFill="1" applyBorder="1" applyAlignment="1">
      <alignment horizontal="center" vertical="center"/>
    </xf>
    <xf numFmtId="0" fontId="86" fillId="7" borderId="1" xfId="32" applyFont="1" applyFill="1" applyBorder="1" applyAlignment="1">
      <alignment horizontal="center" vertical="center"/>
    </xf>
    <xf numFmtId="0" fontId="115" fillId="0" borderId="10" xfId="0" applyFont="1" applyBorder="1" applyAlignment="1">
      <alignment horizontal="left" vertical="center" wrapText="1"/>
    </xf>
    <xf numFmtId="0" fontId="26" fillId="0" borderId="10" xfId="0" applyFont="1" applyBorder="1" applyAlignment="1">
      <alignment horizontal="left" vertical="center" wrapText="1"/>
    </xf>
    <xf numFmtId="0" fontId="26" fillId="0" borderId="7" xfId="18" applyFont="1" applyBorder="1" applyAlignment="1" applyProtection="1">
      <alignment vertical="center"/>
      <protection hidden="1"/>
    </xf>
    <xf numFmtId="0" fontId="27" fillId="0" borderId="1" xfId="30" applyFont="1" applyBorder="1" applyAlignment="1">
      <alignment vertical="center" wrapText="1"/>
    </xf>
    <xf numFmtId="3" fontId="11" fillId="44" borderId="1" xfId="29" applyNumberFormat="1" applyFont="1" applyFill="1" applyBorder="1" applyAlignment="1" applyProtection="1">
      <alignment horizontal="center" vertical="center" wrapText="1"/>
      <protection hidden="1"/>
    </xf>
    <xf numFmtId="3" fontId="11" fillId="44" borderId="1" xfId="29" applyNumberFormat="1" applyFont="1" applyFill="1" applyBorder="1" applyAlignment="1">
      <alignment horizontal="center" vertical="center" wrapText="1"/>
    </xf>
    <xf numFmtId="0" fontId="27" fillId="7" borderId="1" xfId="0" applyFont="1" applyFill="1" applyBorder="1" applyAlignment="1">
      <alignment horizontal="center" vertical="center"/>
    </xf>
    <xf numFmtId="0" fontId="90" fillId="7" borderId="1" xfId="0" applyFont="1" applyFill="1" applyBorder="1" applyAlignment="1">
      <alignment horizontal="center" vertical="center" wrapText="1"/>
    </xf>
    <xf numFmtId="0" fontId="0" fillId="36" borderId="61" xfId="0" applyFill="1" applyBorder="1"/>
    <xf numFmtId="0" fontId="0" fillId="36" borderId="62" xfId="0" applyFill="1" applyBorder="1"/>
    <xf numFmtId="0" fontId="95" fillId="35" borderId="1" xfId="0" applyFont="1" applyFill="1" applyBorder="1" applyAlignment="1">
      <alignment vertical="center"/>
    </xf>
    <xf numFmtId="0" fontId="143" fillId="35" borderId="1" xfId="0" applyFont="1" applyFill="1" applyBorder="1" applyAlignment="1">
      <alignment horizontal="center" vertical="center" wrapText="1"/>
    </xf>
    <xf numFmtId="3" fontId="115" fillId="33" borderId="1" xfId="18" applyNumberFormat="1" applyFont="1" applyFill="1" applyBorder="1" applyAlignment="1">
      <alignment horizontal="center" vertical="center" wrapText="1"/>
    </xf>
    <xf numFmtId="167" fontId="115" fillId="33" borderId="1" xfId="18" applyNumberFormat="1" applyFont="1" applyFill="1" applyBorder="1" applyAlignment="1">
      <alignment horizontal="center" vertical="center" wrapText="1"/>
    </xf>
    <xf numFmtId="0" fontId="81" fillId="0" borderId="2" xfId="0" applyFont="1" applyBorder="1" applyAlignment="1">
      <alignment vertical="center"/>
    </xf>
    <xf numFmtId="0" fontId="26" fillId="56" borderId="1" xfId="25" applyFont="1" applyFill="1" applyBorder="1" applyAlignment="1" applyProtection="1">
      <alignment horizontal="center" vertical="center" wrapText="1"/>
      <protection locked="0"/>
    </xf>
    <xf numFmtId="0" fontId="26" fillId="56" borderId="1" xfId="0" applyFont="1" applyFill="1" applyBorder="1" applyAlignment="1" applyProtection="1">
      <alignment horizontal="center" vertical="center" wrapText="1"/>
      <protection locked="0"/>
    </xf>
    <xf numFmtId="0" fontId="26" fillId="56" borderId="1" xfId="242" applyFont="1" applyFill="1" applyBorder="1" applyAlignment="1">
      <alignment horizontal="center" vertical="center" wrapText="1"/>
    </xf>
    <xf numFmtId="0" fontId="26" fillId="56" borderId="1" xfId="30" applyFont="1" applyFill="1" applyBorder="1" applyAlignment="1" applyProtection="1">
      <alignment horizontal="center" vertical="center" wrapText="1"/>
      <protection hidden="1"/>
    </xf>
    <xf numFmtId="0" fontId="26" fillId="56" borderId="10" xfId="0" applyFont="1" applyFill="1" applyBorder="1" applyAlignment="1">
      <alignment horizontal="center" vertical="center" wrapText="1"/>
    </xf>
    <xf numFmtId="0" fontId="26" fillId="56" borderId="1" xfId="18" applyFont="1" applyFill="1" applyBorder="1" applyAlignment="1">
      <alignment horizontal="center" vertical="center" wrapText="1"/>
    </xf>
    <xf numFmtId="0" fontId="26" fillId="56" borderId="11" xfId="0" applyFont="1" applyFill="1" applyBorder="1" applyAlignment="1">
      <alignment horizontal="center" vertical="center" wrapText="1"/>
    </xf>
    <xf numFmtId="0" fontId="115" fillId="55" borderId="1" xfId="0" applyFont="1" applyFill="1" applyBorder="1" applyAlignment="1">
      <alignment horizontal="left" vertical="center" wrapText="1"/>
    </xf>
    <xf numFmtId="0" fontId="26" fillId="56" borderId="7" xfId="0" applyFont="1" applyFill="1" applyBorder="1" applyAlignment="1">
      <alignment horizontal="center" vertical="center" wrapText="1"/>
    </xf>
    <xf numFmtId="0" fontId="43" fillId="0" borderId="1" xfId="0" applyFont="1" applyBorder="1" applyAlignment="1">
      <alignment horizontal="center" vertical="center" wrapText="1"/>
    </xf>
    <xf numFmtId="0" fontId="34" fillId="0" borderId="1" xfId="18" applyFont="1" applyBorder="1" applyAlignment="1" applyProtection="1">
      <alignment horizontal="center" vertical="center"/>
      <protection hidden="1"/>
    </xf>
    <xf numFmtId="0" fontId="34" fillId="0" borderId="5" xfId="18" applyFont="1" applyBorder="1" applyAlignment="1" applyProtection="1">
      <alignment horizontal="center" vertical="center"/>
      <protection hidden="1"/>
    </xf>
    <xf numFmtId="0" fontId="34" fillId="0" borderId="3" xfId="18" applyFont="1" applyBorder="1" applyAlignment="1" applyProtection="1">
      <alignment horizontal="center" vertical="center"/>
      <protection hidden="1"/>
    </xf>
    <xf numFmtId="0" fontId="34" fillId="0" borderId="1" xfId="18" applyFont="1" applyBorder="1" applyAlignment="1" applyProtection="1">
      <alignment vertical="center"/>
      <protection hidden="1"/>
    </xf>
    <xf numFmtId="0" fontId="34" fillId="0" borderId="7" xfId="18" applyFont="1" applyBorder="1" applyAlignment="1" applyProtection="1">
      <alignment horizontal="center" vertical="center"/>
      <protection hidden="1"/>
    </xf>
    <xf numFmtId="0" fontId="34" fillId="0" borderId="1" xfId="0" applyFont="1" applyBorder="1" applyAlignment="1">
      <alignment horizontal="center" vertical="center" wrapText="1"/>
    </xf>
    <xf numFmtId="0" fontId="43" fillId="0" borderId="1" xfId="0" applyFont="1" applyBorder="1" applyAlignment="1">
      <alignment vertical="center" wrapText="1"/>
    </xf>
    <xf numFmtId="0" fontId="27" fillId="33" borderId="1" xfId="23" applyFont="1" applyFill="1" applyBorder="1" applyAlignment="1" applyProtection="1">
      <alignment horizontal="center" vertical="center" wrapText="1"/>
      <protection locked="0"/>
    </xf>
    <xf numFmtId="0" fontId="27" fillId="29" borderId="12" xfId="18" applyFont="1" applyFill="1" applyBorder="1" applyAlignment="1">
      <alignment horizontal="center" vertical="center" wrapText="1"/>
    </xf>
    <xf numFmtId="0" fontId="27" fillId="29" borderId="7" xfId="23" applyFont="1" applyFill="1" applyBorder="1" applyAlignment="1">
      <alignment horizontal="center" vertical="center" wrapText="1"/>
    </xf>
    <xf numFmtId="0" fontId="27" fillId="29" borderId="14" xfId="18" applyFont="1" applyFill="1" applyBorder="1" applyAlignment="1" applyProtection="1">
      <alignment horizontal="center" vertical="center" wrapText="1"/>
      <protection locked="0"/>
    </xf>
    <xf numFmtId="0" fontId="27" fillId="29" borderId="7" xfId="18" applyFont="1" applyFill="1" applyBorder="1" applyAlignment="1" applyProtection="1">
      <alignment horizontal="center" vertical="center" wrapText="1"/>
      <protection locked="0"/>
    </xf>
    <xf numFmtId="0" fontId="26" fillId="0" borderId="0" xfId="0" applyFont="1" applyAlignment="1">
      <alignment vertical="center" wrapText="1"/>
    </xf>
    <xf numFmtId="0" fontId="26" fillId="43" borderId="1" xfId="0" applyFont="1" applyFill="1" applyBorder="1" applyAlignment="1">
      <alignment horizontal="center" vertical="center" wrapText="1"/>
    </xf>
    <xf numFmtId="0" fontId="26" fillId="56" borderId="1" xfId="0" applyFont="1" applyFill="1" applyBorder="1" applyAlignment="1">
      <alignment horizontal="center" vertical="center" wrapText="1" readingOrder="1"/>
    </xf>
    <xf numFmtId="0" fontId="8" fillId="0" borderId="0" xfId="0" applyFont="1" applyAlignment="1">
      <alignment horizontal="left" vertical="center" wrapText="1" readingOrder="1"/>
    </xf>
    <xf numFmtId="9" fontId="26" fillId="0" borderId="1" xfId="18" applyNumberFormat="1" applyFont="1" applyBorder="1" applyAlignment="1" applyProtection="1">
      <alignment vertical="center"/>
      <protection locked="0"/>
    </xf>
    <xf numFmtId="0" fontId="30" fillId="56" borderId="1" xfId="0" applyFont="1" applyFill="1" applyBorder="1" applyAlignment="1">
      <alignment horizontal="center" vertical="center" wrapText="1"/>
    </xf>
    <xf numFmtId="0" fontId="34" fillId="56" borderId="7" xfId="0" applyFont="1" applyFill="1" applyBorder="1" applyAlignment="1">
      <alignment horizontal="left" vertical="center" wrapText="1"/>
    </xf>
    <xf numFmtId="0" fontId="144" fillId="0" borderId="1" xfId="18" applyFont="1" applyBorder="1" applyAlignment="1" applyProtection="1">
      <alignment vertical="center"/>
      <protection hidden="1"/>
    </xf>
    <xf numFmtId="0" fontId="34" fillId="56" borderId="3" xfId="0" applyFont="1" applyFill="1" applyBorder="1" applyAlignment="1">
      <alignment horizontal="left" vertical="center" wrapText="1"/>
    </xf>
    <xf numFmtId="0" fontId="27" fillId="0" borderId="1" xfId="0" applyFont="1" applyBorder="1" applyAlignment="1">
      <alignment vertical="center"/>
    </xf>
    <xf numFmtId="0" fontId="34" fillId="56" borderId="1" xfId="0" applyFont="1" applyFill="1" applyBorder="1" applyAlignment="1">
      <alignment horizontal="left" vertical="center" wrapText="1"/>
    </xf>
    <xf numFmtId="0" fontId="34" fillId="0" borderId="2" xfId="0" applyFont="1" applyBorder="1" applyAlignment="1">
      <alignment vertical="center" wrapText="1"/>
    </xf>
    <xf numFmtId="0" fontId="27" fillId="0" borderId="2" xfId="0" applyFont="1" applyBorder="1" applyAlignment="1">
      <alignment vertical="center" wrapText="1"/>
    </xf>
    <xf numFmtId="0" fontId="27" fillId="51" borderId="2" xfId="0" applyFont="1" applyFill="1" applyBorder="1" applyAlignment="1">
      <alignment horizontal="center" vertical="center"/>
    </xf>
    <xf numFmtId="0" fontId="35" fillId="51" borderId="11" xfId="0" applyFont="1" applyFill="1" applyBorder="1" applyAlignment="1">
      <alignment horizontal="left" vertical="center"/>
    </xf>
    <xf numFmtId="0" fontId="27" fillId="51" borderId="11" xfId="0" applyFont="1" applyFill="1" applyBorder="1" applyAlignment="1">
      <alignment horizontal="center" vertical="center"/>
    </xf>
    <xf numFmtId="0" fontId="27" fillId="38" borderId="2" xfId="0" applyFont="1" applyFill="1" applyBorder="1" applyAlignment="1">
      <alignment horizontal="center" vertical="center"/>
    </xf>
    <xf numFmtId="0" fontId="27" fillId="0" borderId="1" xfId="0" applyFont="1" applyBorder="1" applyAlignment="1" applyProtection="1">
      <alignment horizontal="center" vertical="center"/>
      <protection hidden="1"/>
    </xf>
    <xf numFmtId="0" fontId="26" fillId="56" borderId="1" xfId="0" applyFont="1" applyFill="1" applyBorder="1" applyAlignment="1">
      <alignment horizontal="center" vertical="center"/>
    </xf>
    <xf numFmtId="0" fontId="27" fillId="38" borderId="2" xfId="0" applyFont="1" applyFill="1" applyBorder="1" applyAlignment="1" applyProtection="1">
      <alignment horizontal="center" vertical="center"/>
      <protection hidden="1"/>
    </xf>
    <xf numFmtId="0" fontId="35" fillId="38" borderId="11" xfId="30" applyFont="1" applyFill="1" applyBorder="1" applyAlignment="1">
      <alignment horizontal="left" vertical="center"/>
    </xf>
    <xf numFmtId="0" fontId="35" fillId="38" borderId="11" xfId="30" applyFont="1" applyFill="1" applyBorder="1" applyAlignment="1">
      <alignment horizontal="center" vertical="center"/>
    </xf>
    <xf numFmtId="0" fontId="26" fillId="56" borderId="1" xfId="30" applyFont="1" applyFill="1" applyBorder="1" applyAlignment="1">
      <alignment horizontal="center" vertical="center" wrapText="1"/>
    </xf>
    <xf numFmtId="0" fontId="26" fillId="0" borderId="0" xfId="30" applyFont="1" applyAlignment="1">
      <alignment horizontal="center" vertical="center" wrapText="1"/>
    </xf>
    <xf numFmtId="0" fontId="26" fillId="0" borderId="0" xfId="30" applyFont="1" applyAlignment="1">
      <alignment vertical="center" wrapText="1"/>
    </xf>
    <xf numFmtId="0" fontId="26" fillId="0" borderId="5" xfId="30" applyFont="1" applyBorder="1" applyAlignment="1">
      <alignment horizontal="center" vertical="center" wrapText="1"/>
    </xf>
    <xf numFmtId="0" fontId="26" fillId="0" borderId="5" xfId="0" applyFont="1" applyBorder="1" applyAlignment="1">
      <alignment vertical="center" wrapText="1"/>
    </xf>
    <xf numFmtId="0" fontId="35" fillId="38" borderId="9" xfId="0" applyFont="1" applyFill="1" applyBorder="1" applyAlignment="1">
      <alignment horizontal="left" vertical="center"/>
    </xf>
    <xf numFmtId="0" fontId="35" fillId="38" borderId="11" xfId="18" applyFont="1" applyFill="1" applyBorder="1" applyAlignment="1">
      <alignment horizontal="left" vertical="center"/>
    </xf>
    <xf numFmtId="0" fontId="35" fillId="38" borderId="11" xfId="18" applyFont="1" applyFill="1" applyBorder="1" applyAlignment="1">
      <alignment horizontal="center" vertical="center"/>
    </xf>
    <xf numFmtId="0" fontId="26" fillId="0" borderId="7" xfId="30" applyFont="1" applyBorder="1" applyAlignment="1">
      <alignment vertical="center" wrapText="1"/>
    </xf>
    <xf numFmtId="0" fontId="26" fillId="0" borderId="12" xfId="30" applyFont="1" applyBorder="1" applyAlignment="1">
      <alignment vertical="center" wrapText="1"/>
    </xf>
    <xf numFmtId="0" fontId="26" fillId="56" borderId="11" xfId="30" applyFont="1" applyFill="1" applyBorder="1" applyAlignment="1">
      <alignment horizontal="center" vertical="center" wrapText="1"/>
    </xf>
    <xf numFmtId="0" fontId="26" fillId="0" borderId="1" xfId="18" applyFont="1" applyBorder="1" applyAlignment="1" applyProtection="1">
      <alignment vertical="center" wrapText="1"/>
      <protection hidden="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26" fillId="55" borderId="1" xfId="0" applyFont="1" applyFill="1" applyBorder="1" applyAlignment="1">
      <alignment horizontal="left" vertical="center" wrapText="1"/>
    </xf>
    <xf numFmtId="0" fontId="26" fillId="52" borderId="1" xfId="0" applyFont="1" applyFill="1" applyBorder="1" applyAlignment="1">
      <alignment horizontal="left" vertical="center" wrapText="1"/>
    </xf>
    <xf numFmtId="0" fontId="26" fillId="52" borderId="1" xfId="0" applyFont="1" applyFill="1" applyBorder="1" applyAlignment="1">
      <alignment horizontal="center" vertical="center" wrapText="1"/>
    </xf>
    <xf numFmtId="0" fontId="26" fillId="52" borderId="1" xfId="0" applyFont="1" applyFill="1" applyBorder="1" applyAlignment="1">
      <alignment vertical="center" wrapText="1"/>
    </xf>
    <xf numFmtId="0" fontId="26" fillId="52" borderId="1" xfId="30" applyFont="1" applyFill="1" applyBorder="1" applyAlignment="1">
      <alignment vertical="center" wrapText="1"/>
    </xf>
    <xf numFmtId="0" fontId="26" fillId="56" borderId="10" xfId="18" applyFont="1" applyFill="1" applyBorder="1" applyAlignment="1">
      <alignment horizontal="center" vertical="center" wrapText="1"/>
    </xf>
    <xf numFmtId="0" fontId="26" fillId="0" borderId="5" xfId="18" applyFont="1" applyBorder="1" applyAlignment="1">
      <alignment horizontal="left" vertical="center" wrapText="1"/>
    </xf>
    <xf numFmtId="0" fontId="26" fillId="56" borderId="1" xfId="18" applyFont="1" applyFill="1" applyBorder="1" applyAlignment="1" applyProtection="1">
      <alignment horizontal="center" vertical="center" wrapText="1"/>
      <protection hidden="1"/>
    </xf>
    <xf numFmtId="0" fontId="27" fillId="51" borderId="2" xfId="0" applyFont="1" applyFill="1" applyBorder="1" applyAlignment="1" applyProtection="1">
      <alignment horizontal="center" vertical="center"/>
      <protection hidden="1"/>
    </xf>
    <xf numFmtId="0" fontId="8" fillId="0" borderId="1" xfId="0" applyFont="1" applyBorder="1" applyAlignment="1">
      <alignment vertical="center"/>
    </xf>
    <xf numFmtId="0" fontId="8" fillId="0" borderId="1" xfId="18" applyBorder="1" applyAlignment="1">
      <alignment horizontal="left" vertical="center"/>
    </xf>
    <xf numFmtId="0" fontId="8" fillId="0" borderId="2" xfId="0" applyFont="1" applyBorder="1" applyAlignment="1">
      <alignment horizontal="left" vertical="center" wrapText="1"/>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17" fillId="4" borderId="1" xfId="0" applyFont="1" applyFill="1" applyBorder="1" applyAlignment="1">
      <alignment horizontal="center" vertical="center"/>
    </xf>
    <xf numFmtId="0" fontId="8" fillId="0" borderId="1" xfId="0" applyFont="1" applyBorder="1" applyAlignment="1" applyProtection="1">
      <alignment horizontal="left" vertical="center"/>
      <protection locked="0"/>
    </xf>
    <xf numFmtId="0" fontId="10" fillId="4" borderId="2"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0" xfId="0" applyFont="1" applyFill="1" applyBorder="1" applyAlignment="1">
      <alignment horizontal="center" vertical="center"/>
    </xf>
    <xf numFmtId="0" fontId="16" fillId="44" borderId="2" xfId="18" applyFont="1" applyFill="1" applyBorder="1" applyAlignment="1">
      <alignment horizontal="center" vertical="center"/>
    </xf>
    <xf numFmtId="0" fontId="16" fillId="44" borderId="11" xfId="18" applyFont="1" applyFill="1" applyBorder="1" applyAlignment="1">
      <alignment horizontal="center" vertical="center"/>
    </xf>
    <xf numFmtId="0" fontId="16" fillId="44" borderId="10" xfId="18" applyFont="1" applyFill="1" applyBorder="1" applyAlignment="1">
      <alignment horizontal="center" vertical="center"/>
    </xf>
    <xf numFmtId="0" fontId="8" fillId="0" borderId="1" xfId="0" applyFont="1" applyBorder="1" applyAlignment="1">
      <alignment horizontal="center" vertical="center"/>
    </xf>
    <xf numFmtId="0" fontId="47" fillId="0" borderId="1" xfId="33" applyBorder="1" applyAlignment="1" applyProtection="1">
      <alignment horizontal="center" vertical="center"/>
    </xf>
    <xf numFmtId="0" fontId="8" fillId="0" borderId="2" xfId="0" applyFont="1" applyBorder="1" applyAlignment="1">
      <alignment horizontal="left" vertical="center"/>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9" fillId="0" borderId="1" xfId="0" applyFont="1" applyBorder="1" applyAlignment="1">
      <alignment horizontal="center" vertical="center"/>
    </xf>
    <xf numFmtId="0" fontId="33" fillId="4" borderId="1" xfId="0" applyFont="1" applyFill="1" applyBorder="1" applyAlignment="1">
      <alignment horizontal="center" vertical="center"/>
    </xf>
    <xf numFmtId="0" fontId="8" fillId="0" borderId="2" xfId="18" applyBorder="1" applyAlignment="1">
      <alignment horizontal="left" vertical="center"/>
    </xf>
    <xf numFmtId="0" fontId="8" fillId="0" borderId="11" xfId="18" applyBorder="1" applyAlignment="1">
      <alignment horizontal="left" vertical="center"/>
    </xf>
    <xf numFmtId="0" fontId="8" fillId="0" borderId="10" xfId="18" applyBorder="1" applyAlignment="1">
      <alignment horizontal="left" vertical="center"/>
    </xf>
    <xf numFmtId="0" fontId="8" fillId="2" borderId="2" xfId="18" applyFill="1" applyBorder="1" applyAlignment="1">
      <alignment horizontal="left" vertical="center"/>
    </xf>
    <xf numFmtId="0" fontId="8" fillId="2" borderId="11" xfId="18" applyFill="1" applyBorder="1" applyAlignment="1">
      <alignment horizontal="left" vertical="center"/>
    </xf>
    <xf numFmtId="0" fontId="8" fillId="2" borderId="10" xfId="18" applyFill="1" applyBorder="1" applyAlignment="1">
      <alignment horizontal="left" vertical="center"/>
    </xf>
    <xf numFmtId="0" fontId="82" fillId="6" borderId="2" xfId="32" applyFont="1" applyFill="1" applyBorder="1" applyAlignment="1">
      <alignment horizontal="center" vertical="center"/>
    </xf>
    <xf numFmtId="0" fontId="82" fillId="6" borderId="11" xfId="32" applyFont="1" applyFill="1" applyBorder="1" applyAlignment="1">
      <alignment horizontal="center" vertical="center"/>
    </xf>
    <xf numFmtId="0" fontId="82" fillId="6" borderId="10" xfId="32" applyFont="1" applyFill="1" applyBorder="1" applyAlignment="1">
      <alignment horizontal="center" vertical="center"/>
    </xf>
    <xf numFmtId="0" fontId="19" fillId="0" borderId="0" xfId="32" applyFont="1" applyAlignment="1">
      <alignment horizontal="center" vertical="center" wrapText="1"/>
    </xf>
    <xf numFmtId="0" fontId="8" fillId="2" borderId="2" xfId="32" applyFill="1" applyBorder="1" applyAlignment="1">
      <alignment horizontal="center"/>
    </xf>
    <xf numFmtId="0" fontId="8" fillId="2" borderId="10" xfId="32" applyFill="1" applyBorder="1" applyAlignment="1">
      <alignment horizontal="center"/>
    </xf>
    <xf numFmtId="0" fontId="8" fillId="2" borderId="2" xfId="32" applyFill="1" applyBorder="1" applyAlignment="1">
      <alignment horizontal="left"/>
    </xf>
    <xf numFmtId="0" fontId="8" fillId="2" borderId="10" xfId="32" applyFill="1" applyBorder="1" applyAlignment="1">
      <alignment horizontal="left"/>
    </xf>
    <xf numFmtId="0" fontId="9" fillId="7" borderId="1" xfId="32" applyFont="1" applyFill="1" applyBorder="1" applyAlignment="1">
      <alignment horizontal="center" vertical="center"/>
    </xf>
    <xf numFmtId="0" fontId="27" fillId="7" borderId="1" xfId="32" applyFont="1" applyFill="1" applyBorder="1" applyAlignment="1">
      <alignment horizontal="center" vertical="center"/>
    </xf>
    <xf numFmtId="0" fontId="27" fillId="7" borderId="2" xfId="32" applyFont="1" applyFill="1" applyBorder="1" applyAlignment="1">
      <alignment horizontal="center"/>
    </xf>
    <xf numFmtId="0" fontId="27" fillId="7" borderId="11" xfId="32" applyFont="1" applyFill="1" applyBorder="1" applyAlignment="1">
      <alignment horizontal="center"/>
    </xf>
    <xf numFmtId="0" fontId="16" fillId="0" borderId="2" xfId="32" applyFont="1" applyBorder="1" applyAlignment="1">
      <alignment horizontal="center"/>
    </xf>
    <xf numFmtId="0" fontId="16" fillId="0" borderId="10" xfId="32" applyFont="1" applyBorder="1" applyAlignment="1">
      <alignment horizontal="center"/>
    </xf>
    <xf numFmtId="0" fontId="8" fillId="44" borderId="2" xfId="32" applyFill="1" applyBorder="1" applyAlignment="1">
      <alignment horizontal="center"/>
    </xf>
    <xf numFmtId="0" fontId="8" fillId="44" borderId="11" xfId="32" applyFill="1" applyBorder="1" applyAlignment="1">
      <alignment horizontal="center"/>
    </xf>
    <xf numFmtId="0" fontId="33" fillId="0" borderId="0" xfId="32" applyFont="1" applyAlignment="1">
      <alignment horizontal="center" vertical="center"/>
    </xf>
    <xf numFmtId="0" fontId="27" fillId="7" borderId="2" xfId="32" applyFont="1" applyFill="1" applyBorder="1" applyAlignment="1">
      <alignment horizontal="center" vertical="center"/>
    </xf>
    <xf numFmtId="0" fontId="27" fillId="7" borderId="10" xfId="32" applyFont="1" applyFill="1" applyBorder="1" applyAlignment="1">
      <alignment horizontal="center" vertical="center"/>
    </xf>
    <xf numFmtId="0" fontId="81" fillId="2" borderId="2" xfId="32" applyFont="1" applyFill="1" applyBorder="1" applyAlignment="1">
      <alignment horizontal="left"/>
    </xf>
    <xf numFmtId="0" fontId="81" fillId="2" borderId="10" xfId="32" applyFont="1" applyFill="1" applyBorder="1" applyAlignment="1">
      <alignment horizontal="left"/>
    </xf>
    <xf numFmtId="0" fontId="81" fillId="2" borderId="2" xfId="32" applyFont="1" applyFill="1" applyBorder="1" applyAlignment="1">
      <alignment horizontal="center"/>
    </xf>
    <xf numFmtId="0" fontId="81" fillId="2" borderId="10" xfId="32" applyFont="1" applyFill="1" applyBorder="1" applyAlignment="1">
      <alignment horizontal="center"/>
    </xf>
    <xf numFmtId="0" fontId="9" fillId="7" borderId="2" xfId="32" applyFont="1" applyFill="1" applyBorder="1" applyAlignment="1">
      <alignment horizontal="center" vertical="center"/>
    </xf>
    <xf numFmtId="0" fontId="9" fillId="7" borderId="11" xfId="32" applyFont="1" applyFill="1" applyBorder="1" applyAlignment="1">
      <alignment horizontal="center" vertical="center"/>
    </xf>
    <xf numFmtId="0" fontId="9" fillId="7" borderId="10" xfId="32" applyFont="1" applyFill="1" applyBorder="1" applyAlignment="1">
      <alignment horizontal="center" vertical="center"/>
    </xf>
    <xf numFmtId="0" fontId="34" fillId="29" borderId="0" xfId="0" applyFont="1" applyFill="1" applyAlignment="1">
      <alignment horizontal="center" vertical="center" wrapText="1"/>
    </xf>
    <xf numFmtId="0" fontId="9" fillId="0" borderId="7" xfId="0" applyFont="1" applyBorder="1" applyAlignment="1" applyProtection="1">
      <alignment horizontal="center"/>
      <protection hidden="1"/>
    </xf>
    <xf numFmtId="0" fontId="9" fillId="0" borderId="5" xfId="0" applyFont="1" applyBorder="1" applyAlignment="1" applyProtection="1">
      <alignment horizontal="center"/>
      <protection hidden="1"/>
    </xf>
    <xf numFmtId="0" fontId="9" fillId="0" borderId="2" xfId="0" applyFont="1" applyBorder="1" applyAlignment="1" applyProtection="1">
      <alignment horizontal="center"/>
      <protection hidden="1"/>
    </xf>
    <xf numFmtId="0" fontId="9" fillId="0" borderId="10" xfId="0" applyFont="1" applyBorder="1" applyAlignment="1" applyProtection="1">
      <alignment horizontal="center"/>
      <protection hidden="1"/>
    </xf>
    <xf numFmtId="0" fontId="39" fillId="5" borderId="7" xfId="0" applyFont="1" applyFill="1" applyBorder="1" applyAlignment="1">
      <alignment horizontal="center" vertical="center"/>
    </xf>
    <xf numFmtId="0" fontId="39" fillId="5" borderId="5" xfId="0" applyFont="1" applyFill="1" applyBorder="1" applyAlignment="1">
      <alignment horizontal="center" vertical="center"/>
    </xf>
    <xf numFmtId="0" fontId="35" fillId="7" borderId="1" xfId="0" applyFont="1" applyFill="1" applyBorder="1" applyAlignment="1">
      <alignment horizontal="left"/>
    </xf>
    <xf numFmtId="0" fontId="24" fillId="0" borderId="0" xfId="0" applyFont="1" applyAlignment="1" applyProtection="1">
      <alignment horizontal="center" vertical="center" wrapText="1"/>
      <protection hidden="1"/>
    </xf>
    <xf numFmtId="0" fontId="35" fillId="3" borderId="1" xfId="0" applyFont="1" applyFill="1" applyBorder="1" applyAlignment="1">
      <alignment horizontal="center" vertical="center"/>
    </xf>
    <xf numFmtId="3" fontId="34" fillId="3" borderId="1" xfId="0" applyNumberFormat="1" applyFont="1" applyFill="1" applyBorder="1" applyAlignment="1">
      <alignment horizontal="center" vertical="center" wrapText="1"/>
    </xf>
    <xf numFmtId="3" fontId="34" fillId="0" borderId="1" xfId="0" applyNumberFormat="1" applyFont="1" applyBorder="1" applyAlignment="1">
      <alignment horizontal="center" vertical="center" wrapText="1"/>
    </xf>
    <xf numFmtId="0" fontId="35" fillId="4" borderId="2"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3" borderId="1" xfId="0" applyFont="1" applyFill="1" applyBorder="1" applyAlignment="1">
      <alignment vertical="center"/>
    </xf>
    <xf numFmtId="0" fontId="35" fillId="0" borderId="2" xfId="0" applyFont="1" applyBorder="1" applyAlignment="1">
      <alignment horizontal="center"/>
    </xf>
    <xf numFmtId="0" fontId="35" fillId="0" borderId="11" xfId="0" applyFont="1" applyBorder="1" applyAlignment="1">
      <alignment horizontal="center"/>
    </xf>
    <xf numFmtId="0" fontId="35" fillId="3" borderId="1" xfId="0" applyFont="1" applyFill="1" applyBorder="1" applyAlignment="1">
      <alignment horizontal="left" vertical="center"/>
    </xf>
    <xf numFmtId="3" fontId="34" fillId="3" borderId="1" xfId="0" applyNumberFormat="1" applyFont="1" applyFill="1" applyBorder="1" applyAlignment="1" applyProtection="1">
      <alignment horizontal="center" vertical="center" wrapText="1"/>
      <protection locked="0" hidden="1"/>
    </xf>
    <xf numFmtId="3" fontId="34" fillId="3" borderId="1" xfId="0" applyNumberFormat="1" applyFont="1" applyFill="1" applyBorder="1" applyAlignment="1">
      <alignment horizontal="center" vertical="center"/>
    </xf>
    <xf numFmtId="0" fontId="35" fillId="0" borderId="0" xfId="0" applyFont="1" applyAlignment="1">
      <alignment horizontal="center" vertical="center"/>
    </xf>
    <xf numFmtId="0" fontId="27" fillId="4" borderId="1" xfId="0" applyFont="1" applyFill="1" applyBorder="1" applyAlignment="1">
      <alignment horizontal="center" vertical="center"/>
    </xf>
    <xf numFmtId="0" fontId="27" fillId="4" borderId="1" xfId="0" applyFont="1" applyFill="1" applyBorder="1" applyAlignment="1">
      <alignment horizontal="center" vertical="center" wrapText="1"/>
    </xf>
    <xf numFmtId="0" fontId="26" fillId="3" borderId="1" xfId="0" applyFont="1" applyFill="1" applyBorder="1" applyAlignment="1">
      <alignment horizontal="left" vertical="center" wrapText="1"/>
    </xf>
    <xf numFmtId="3" fontId="34" fillId="0" borderId="1" xfId="0" applyNumberFormat="1" applyFont="1" applyBorder="1" applyAlignment="1">
      <alignment horizontal="center" vertical="center"/>
    </xf>
    <xf numFmtId="0" fontId="35" fillId="0" borderId="0" xfId="0" applyFont="1" applyAlignment="1">
      <alignment horizontal="center"/>
    </xf>
    <xf numFmtId="0" fontId="35" fillId="4"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1" xfId="0" applyFont="1" applyFill="1" applyBorder="1" applyAlignment="1">
      <alignment horizontal="left" vertical="center"/>
    </xf>
    <xf numFmtId="0" fontId="34" fillId="0" borderId="2" xfId="32" applyFont="1" applyBorder="1" applyAlignment="1">
      <alignment horizontal="left" vertical="center"/>
    </xf>
    <xf numFmtId="0" fontId="34" fillId="0" borderId="11" xfId="32" applyFont="1"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left" vertical="center"/>
    </xf>
    <xf numFmtId="0" fontId="8" fillId="0" borderId="1" xfId="18" applyBorder="1" applyAlignment="1">
      <alignment horizontal="center" vertical="center" wrapText="1"/>
    </xf>
    <xf numFmtId="0" fontId="19" fillId="0" borderId="1" xfId="18" applyFont="1" applyBorder="1" applyAlignment="1">
      <alignment horizontal="center" vertical="center" wrapText="1"/>
    </xf>
    <xf numFmtId="0" fontId="73" fillId="0" borderId="1" xfId="0" applyFont="1" applyBorder="1" applyAlignment="1" applyProtection="1">
      <alignment horizontal="center" vertical="center" wrapText="1"/>
      <protection locked="0"/>
    </xf>
    <xf numFmtId="0" fontId="70" fillId="0" borderId="1" xfId="0" applyFont="1" applyBorder="1" applyAlignment="1" applyProtection="1">
      <alignment horizontal="center" vertical="center" wrapText="1"/>
      <protection locked="0"/>
    </xf>
    <xf numFmtId="0" fontId="71" fillId="0" borderId="1" xfId="32" applyFont="1" applyBorder="1" applyAlignment="1" applyProtection="1">
      <alignment horizontal="center" vertical="center" wrapText="1"/>
      <protection locked="0"/>
    </xf>
    <xf numFmtId="0" fontId="71" fillId="0" borderId="1" xfId="0" applyFont="1" applyBorder="1" applyAlignment="1" applyProtection="1">
      <alignment horizontal="center" vertical="center" wrapText="1"/>
      <protection locked="0"/>
    </xf>
    <xf numFmtId="0" fontId="27" fillId="7" borderId="1" xfId="18" applyFont="1" applyFill="1" applyBorder="1" applyAlignment="1">
      <alignment horizontal="center" vertical="center" wrapText="1"/>
    </xf>
    <xf numFmtId="0" fontId="30" fillId="0" borderId="0" xfId="0" applyFont="1" applyAlignment="1" applyProtection="1">
      <alignment horizontal="center" vertical="center" wrapText="1"/>
      <protection locked="0"/>
    </xf>
    <xf numFmtId="0" fontId="26" fillId="7" borderId="1" xfId="18" applyFont="1" applyFill="1" applyBorder="1" applyAlignment="1">
      <alignment horizontal="left" vertical="center"/>
    </xf>
    <xf numFmtId="0" fontId="48" fillId="7" borderId="1" xfId="0" applyFont="1" applyFill="1" applyBorder="1" applyAlignment="1">
      <alignment horizontal="center" vertical="center" wrapText="1"/>
    </xf>
    <xf numFmtId="0" fontId="26" fillId="0" borderId="2" xfId="32" applyFont="1" applyBorder="1" applyAlignment="1" applyProtection="1">
      <alignment horizontal="center" vertical="center" wrapText="1"/>
      <protection locked="0"/>
    </xf>
    <xf numFmtId="0" fontId="26" fillId="0" borderId="11" xfId="32" applyFont="1" applyBorder="1" applyAlignment="1" applyProtection="1">
      <alignment horizontal="center" vertical="center" wrapText="1"/>
      <protection locked="0"/>
    </xf>
    <xf numFmtId="0" fontId="26" fillId="0" borderId="10" xfId="32" applyFont="1" applyBorder="1" applyAlignment="1" applyProtection="1">
      <alignment horizontal="center" vertical="center" wrapText="1"/>
      <protection locked="0"/>
    </xf>
    <xf numFmtId="0" fontId="29" fillId="7" borderId="1" xfId="18" applyFont="1" applyFill="1" applyBorder="1" applyAlignment="1">
      <alignment horizontal="center" vertical="center" wrapText="1"/>
    </xf>
    <xf numFmtId="0" fontId="8"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26" fillId="7" borderId="7" xfId="18" applyFont="1" applyFill="1" applyBorder="1" applyAlignment="1">
      <alignment horizontal="left" vertical="center"/>
    </xf>
    <xf numFmtId="0" fontId="44" fillId="7" borderId="1" xfId="32" applyFont="1" applyFill="1" applyBorder="1" applyAlignment="1">
      <alignment horizontal="center" vertical="center"/>
    </xf>
    <xf numFmtId="0" fontId="26" fillId="7" borderId="1" xfId="18" applyFont="1" applyFill="1" applyBorder="1" applyAlignment="1">
      <alignment horizontal="center" vertical="center" wrapText="1"/>
    </xf>
    <xf numFmtId="0" fontId="26" fillId="7" borderId="7" xfId="18" applyFont="1" applyFill="1" applyBorder="1" applyAlignment="1">
      <alignment horizontal="center" vertical="center" wrapText="1"/>
    </xf>
    <xf numFmtId="0" fontId="26" fillId="7" borderId="5" xfId="18" applyFont="1" applyFill="1" applyBorder="1" applyAlignment="1">
      <alignment horizontal="center" vertical="center" wrapText="1"/>
    </xf>
    <xf numFmtId="0" fontId="34" fillId="0" borderId="1" xfId="32" applyFont="1" applyBorder="1" applyAlignment="1">
      <alignment horizontal="center" vertical="center"/>
    </xf>
    <xf numFmtId="0" fontId="34" fillId="0" borderId="1" xfId="18" applyFont="1" applyBorder="1" applyAlignment="1">
      <alignment horizontal="center" vertical="center" wrapText="1"/>
    </xf>
    <xf numFmtId="0" fontId="34" fillId="0" borderId="10" xfId="32" applyFont="1" applyBorder="1" applyAlignment="1">
      <alignment horizontal="left" vertical="center"/>
    </xf>
    <xf numFmtId="0" fontId="36" fillId="7" borderId="2" xfId="18" applyFont="1" applyFill="1" applyBorder="1" applyAlignment="1">
      <alignment horizontal="left" vertical="center" wrapText="1"/>
    </xf>
    <xf numFmtId="0" fontId="36" fillId="7" borderId="11" xfId="18" applyFont="1" applyFill="1" applyBorder="1" applyAlignment="1">
      <alignment horizontal="left" vertical="center" wrapText="1"/>
    </xf>
    <xf numFmtId="0" fontId="36" fillId="7" borderId="1" xfId="18" applyFont="1" applyFill="1" applyBorder="1" applyAlignment="1">
      <alignment horizontal="center" vertical="center" wrapText="1"/>
    </xf>
    <xf numFmtId="0" fontId="0" fillId="0" borderId="1" xfId="0" applyBorder="1" applyAlignment="1">
      <alignment horizontal="left" vertical="center" wrapText="1"/>
    </xf>
    <xf numFmtId="0" fontId="36" fillId="7" borderId="2" xfId="18" applyFont="1" applyFill="1" applyBorder="1" applyAlignment="1">
      <alignment horizontal="center" vertical="center" wrapText="1"/>
    </xf>
    <xf numFmtId="0" fontId="36" fillId="7" borderId="10" xfId="18" applyFont="1"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27" fillId="3" borderId="7"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6" fillId="3" borderId="7"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7" fillId="3" borderId="1" xfId="0" applyFont="1" applyFill="1" applyBorder="1" applyAlignment="1">
      <alignment horizontal="center" vertical="center" wrapText="1"/>
    </xf>
    <xf numFmtId="0" fontId="26" fillId="3" borderId="0" xfId="0" applyFont="1" applyFill="1" applyAlignment="1">
      <alignment horizontal="center"/>
    </xf>
    <xf numFmtId="0" fontId="131" fillId="7" borderId="1" xfId="0" applyFont="1" applyFill="1" applyBorder="1" applyAlignment="1">
      <alignment horizontal="center" vertical="center" wrapText="1"/>
    </xf>
    <xf numFmtId="0" fontId="132" fillId="3" borderId="1" xfId="0" applyFont="1" applyFill="1" applyBorder="1" applyAlignment="1">
      <alignment horizontal="center" vertical="center" wrapText="1"/>
    </xf>
    <xf numFmtId="0" fontId="26" fillId="3" borderId="1" xfId="0" applyFont="1" applyFill="1" applyBorder="1" applyAlignment="1">
      <alignment horizontal="left" wrapText="1"/>
    </xf>
    <xf numFmtId="0" fontId="35" fillId="0" borderId="9" xfId="32" applyFont="1" applyBorder="1" applyAlignment="1">
      <alignment horizontal="center" vertical="center"/>
    </xf>
    <xf numFmtId="0" fontId="28" fillId="4" borderId="1" xfId="32" applyFont="1" applyFill="1" applyBorder="1" applyAlignment="1">
      <alignment horizontal="center" vertical="center" wrapText="1"/>
    </xf>
    <xf numFmtId="0" fontId="28" fillId="4" borderId="7" xfId="32" applyFont="1" applyFill="1" applyBorder="1" applyAlignment="1">
      <alignment horizontal="center" vertical="center" wrapText="1"/>
    </xf>
    <xf numFmtId="0" fontId="94" fillId="4" borderId="12" xfId="32" applyFont="1" applyFill="1" applyBorder="1" applyAlignment="1">
      <alignment horizontal="center" vertical="center" wrapText="1"/>
    </xf>
    <xf numFmtId="0" fontId="94" fillId="4" borderId="4" xfId="32" applyFont="1" applyFill="1" applyBorder="1" applyAlignment="1">
      <alignment horizontal="center" vertical="center" wrapText="1"/>
    </xf>
    <xf numFmtId="0" fontId="94" fillId="4" borderId="7" xfId="32" applyFont="1" applyFill="1" applyBorder="1" applyAlignment="1">
      <alignment horizontal="center" vertical="center" wrapText="1"/>
    </xf>
    <xf numFmtId="0" fontId="94" fillId="4" borderId="5" xfId="32" applyFont="1" applyFill="1" applyBorder="1" applyAlignment="1">
      <alignment horizontal="center" vertical="center" wrapText="1"/>
    </xf>
    <xf numFmtId="0" fontId="8" fillId="7" borderId="0" xfId="0" applyFont="1" applyFill="1" applyAlignment="1">
      <alignment horizontal="left"/>
    </xf>
    <xf numFmtId="0" fontId="9" fillId="7" borderId="2" xfId="0" applyFont="1" applyFill="1" applyBorder="1" applyAlignment="1">
      <alignment horizontal="center" vertical="center"/>
    </xf>
    <xf numFmtId="0" fontId="9" fillId="7" borderId="11" xfId="0" applyFont="1" applyFill="1" applyBorder="1" applyAlignment="1">
      <alignment horizontal="center" vertical="center"/>
    </xf>
    <xf numFmtId="0" fontId="9" fillId="7" borderId="10" xfId="0" applyFont="1" applyFill="1" applyBorder="1" applyAlignment="1">
      <alignment horizontal="center" vertical="center"/>
    </xf>
    <xf numFmtId="0" fontId="9" fillId="6" borderId="0" xfId="0" applyFont="1" applyFill="1" applyAlignment="1">
      <alignment horizontal="left"/>
    </xf>
    <xf numFmtId="0" fontId="38" fillId="7" borderId="2" xfId="0" applyFont="1" applyFill="1" applyBorder="1" applyAlignment="1">
      <alignment horizontal="center" vertical="center"/>
    </xf>
    <xf numFmtId="0" fontId="38" fillId="7" borderId="11" xfId="0" applyFont="1" applyFill="1" applyBorder="1" applyAlignment="1">
      <alignment horizontal="center" vertical="center"/>
    </xf>
    <xf numFmtId="0" fontId="38" fillId="7" borderId="10" xfId="0" applyFont="1" applyFill="1" applyBorder="1" applyAlignment="1">
      <alignment horizontal="center" vertical="center"/>
    </xf>
    <xf numFmtId="0" fontId="16" fillId="0" borderId="1" xfId="0" applyFont="1" applyBorder="1" applyAlignment="1">
      <alignment horizontal="center"/>
    </xf>
    <xf numFmtId="0" fontId="82" fillId="7" borderId="2" xfId="0" applyFont="1" applyFill="1" applyBorder="1" applyAlignment="1">
      <alignment horizontal="center" vertical="center"/>
    </xf>
    <xf numFmtId="0" fontId="82" fillId="7" borderId="11" xfId="0" applyFont="1" applyFill="1" applyBorder="1" applyAlignment="1">
      <alignment horizontal="center" vertical="center"/>
    </xf>
    <xf numFmtId="0" fontId="82" fillId="7" borderId="10" xfId="0" applyFont="1" applyFill="1" applyBorder="1" applyAlignment="1">
      <alignment horizontal="center" vertical="center"/>
    </xf>
    <xf numFmtId="0" fontId="16" fillId="0" borderId="6" xfId="0" applyFont="1" applyBorder="1" applyAlignment="1">
      <alignment horizontal="center"/>
    </xf>
    <xf numFmtId="0" fontId="16" fillId="0" borderId="8" xfId="0" applyFont="1" applyBorder="1" applyAlignment="1">
      <alignment horizontal="center"/>
    </xf>
    <xf numFmtId="0" fontId="38" fillId="7" borderId="1" xfId="0" applyFont="1" applyFill="1" applyBorder="1" applyAlignment="1">
      <alignment horizontal="center" vertical="center" wrapText="1"/>
    </xf>
    <xf numFmtId="0" fontId="8" fillId="0" borderId="0" xfId="32" applyAlignment="1">
      <alignment horizontal="center" vertical="center" wrapText="1"/>
    </xf>
    <xf numFmtId="0" fontId="26" fillId="0" borderId="0" xfId="0" applyFont="1" applyAlignment="1">
      <alignment horizontal="left" vertical="center" wrapText="1"/>
    </xf>
    <xf numFmtId="0" fontId="111" fillId="0" borderId="0" xfId="0" applyFont="1" applyAlignment="1">
      <alignment horizontal="left" vertical="center" wrapText="1"/>
    </xf>
    <xf numFmtId="0" fontId="105" fillId="50" borderId="0" xfId="0" applyFont="1" applyFill="1" applyAlignment="1">
      <alignment horizontal="center"/>
    </xf>
    <xf numFmtId="0" fontId="35" fillId="50" borderId="0" xfId="0" applyFont="1" applyFill="1" applyAlignment="1">
      <alignment horizontal="center" vertical="center"/>
    </xf>
    <xf numFmtId="0" fontId="48" fillId="50" borderId="0" xfId="0" applyFont="1" applyFill="1" applyAlignment="1">
      <alignment horizontal="center" vertical="center" wrapText="1"/>
    </xf>
    <xf numFmtId="0" fontId="35" fillId="32" borderId="0" xfId="0" applyFont="1" applyFill="1" applyAlignment="1" applyProtection="1">
      <alignment horizontal="center" vertical="center"/>
      <protection locked="0"/>
    </xf>
    <xf numFmtId="0" fontId="130" fillId="3" borderId="0" xfId="0" applyFont="1" applyFill="1" applyAlignment="1">
      <alignment horizontal="center"/>
    </xf>
    <xf numFmtId="0" fontId="105" fillId="7" borderId="0" xfId="0" applyFont="1" applyFill="1" applyAlignment="1">
      <alignment horizontal="center" vertical="center"/>
    </xf>
    <xf numFmtId="0" fontId="73" fillId="0" borderId="0" xfId="0" applyFont="1" applyAlignment="1">
      <alignment horizontal="center" vertical="center" wrapText="1"/>
    </xf>
    <xf numFmtId="0" fontId="88" fillId="7" borderId="1" xfId="0" applyFont="1" applyFill="1" applyBorder="1" applyAlignment="1">
      <alignment horizontal="center" vertical="center" wrapText="1"/>
    </xf>
    <xf numFmtId="0" fontId="88" fillId="7" borderId="1" xfId="0" applyFont="1" applyFill="1" applyBorder="1" applyAlignment="1">
      <alignment horizontal="center" vertical="center"/>
    </xf>
    <xf numFmtId="0" fontId="33" fillId="7" borderId="2" xfId="0" applyFont="1" applyFill="1" applyBorder="1" applyAlignment="1">
      <alignment horizontal="center" vertical="center"/>
    </xf>
    <xf numFmtId="0" fontId="33" fillId="7" borderId="10" xfId="0" applyFont="1" applyFill="1" applyBorder="1" applyAlignment="1">
      <alignment horizontal="center" vertical="center"/>
    </xf>
    <xf numFmtId="167" fontId="30" fillId="0" borderId="0" xfId="17" applyNumberFormat="1" applyFont="1" applyAlignment="1" applyProtection="1">
      <alignment horizontal="center" vertical="center"/>
      <protection hidden="1"/>
    </xf>
    <xf numFmtId="0" fontId="31" fillId="4" borderId="7" xfId="28" applyFont="1" applyFill="1" applyBorder="1" applyAlignment="1">
      <alignment horizontal="center" vertical="center" wrapText="1"/>
    </xf>
    <xf numFmtId="1" fontId="16" fillId="0" borderId="2" xfId="494" applyNumberFormat="1" applyFont="1" applyBorder="1" applyAlignment="1">
      <alignment horizontal="center" vertical="center" wrapText="1"/>
    </xf>
    <xf numFmtId="1" fontId="16" fillId="0" borderId="10" xfId="494" applyNumberFormat="1" applyFont="1" applyBorder="1" applyAlignment="1">
      <alignment horizontal="center" vertical="center" wrapText="1"/>
    </xf>
    <xf numFmtId="0" fontId="36" fillId="4" borderId="2" xfId="28" applyFont="1" applyFill="1" applyBorder="1" applyAlignment="1">
      <alignment horizontal="center" vertical="center" wrapText="1"/>
    </xf>
    <xf numFmtId="0" fontId="36" fillId="4" borderId="11" xfId="28" applyFont="1" applyFill="1" applyBorder="1" applyAlignment="1">
      <alignment horizontal="center" vertical="center" wrapText="1"/>
    </xf>
    <xf numFmtId="0" fontId="36" fillId="4" borderId="10" xfId="28" applyFont="1" applyFill="1" applyBorder="1" applyAlignment="1">
      <alignment horizontal="center" vertical="center" wrapText="1"/>
    </xf>
    <xf numFmtId="0" fontId="81" fillId="0" borderId="9" xfId="18" applyFont="1" applyBorder="1" applyAlignment="1">
      <alignment horizontal="left" vertical="center" wrapText="1"/>
    </xf>
    <xf numFmtId="0" fontId="81" fillId="0" borderId="9" xfId="18" applyFont="1" applyBorder="1" applyAlignment="1">
      <alignment vertical="center" wrapText="1"/>
    </xf>
    <xf numFmtId="0" fontId="31" fillId="4" borderId="1" xfId="18" applyFont="1" applyFill="1" applyBorder="1" applyAlignment="1">
      <alignment horizontal="center" vertical="center" wrapText="1"/>
    </xf>
    <xf numFmtId="1" fontId="31" fillId="4" borderId="1" xfId="18" applyNumberFormat="1" applyFont="1" applyFill="1" applyBorder="1" applyAlignment="1">
      <alignment horizontal="center" vertical="center" wrapText="1"/>
    </xf>
    <xf numFmtId="13" fontId="31" fillId="4" borderId="1" xfId="18" applyNumberFormat="1" applyFont="1" applyFill="1" applyBorder="1" applyAlignment="1">
      <alignment horizontal="center" vertical="center" wrapText="1"/>
    </xf>
    <xf numFmtId="0" fontId="31" fillId="4" borderId="2" xfId="18" applyFont="1" applyFill="1" applyBorder="1" applyAlignment="1">
      <alignment horizontal="center" vertical="center" wrapText="1"/>
    </xf>
    <xf numFmtId="0" fontId="31" fillId="4" borderId="11" xfId="18" applyFont="1" applyFill="1" applyBorder="1" applyAlignment="1">
      <alignment horizontal="center" vertical="center" wrapText="1"/>
    </xf>
    <xf numFmtId="0" fontId="31" fillId="4" borderId="10" xfId="18" applyFont="1" applyFill="1" applyBorder="1" applyAlignment="1">
      <alignment horizontal="center" vertical="center" wrapText="1"/>
    </xf>
    <xf numFmtId="13" fontId="31" fillId="4" borderId="1" xfId="28" applyNumberFormat="1" applyFont="1" applyFill="1" applyBorder="1" applyAlignment="1">
      <alignment horizontal="center" vertical="center" wrapText="1"/>
    </xf>
    <xf numFmtId="0" fontId="31" fillId="4" borderId="1" xfId="28" applyFont="1" applyFill="1" applyBorder="1" applyAlignment="1">
      <alignment horizontal="center" vertical="center" wrapText="1"/>
    </xf>
    <xf numFmtId="0" fontId="31" fillId="4" borderId="2" xfId="28" applyFont="1" applyFill="1" applyBorder="1" applyAlignment="1">
      <alignment horizontal="center" vertical="center" wrapText="1"/>
    </xf>
    <xf numFmtId="0" fontId="27" fillId="0" borderId="1"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vertical="center" wrapText="1"/>
    </xf>
    <xf numFmtId="0" fontId="26" fillId="0" borderId="2" xfId="0" applyFont="1" applyBorder="1" applyAlignment="1">
      <alignment horizontal="left" vertical="center" wrapText="1"/>
    </xf>
    <xf numFmtId="0" fontId="26" fillId="0" borderId="1" xfId="30" applyFont="1" applyBorder="1" applyAlignment="1" applyProtection="1">
      <alignment horizontal="left" vertical="center" wrapText="1"/>
      <protection hidden="1"/>
    </xf>
    <xf numFmtId="0" fontId="26" fillId="0" borderId="7" xfId="30" applyFont="1" applyBorder="1" applyAlignment="1" applyProtection="1">
      <alignment horizontal="left" vertical="center" wrapText="1"/>
      <protection hidden="1"/>
    </xf>
    <xf numFmtId="0" fontId="26" fillId="0" borderId="5" xfId="30" applyFont="1" applyBorder="1" applyAlignment="1" applyProtection="1">
      <alignment horizontal="left" vertical="center" wrapText="1"/>
      <protection hidden="1"/>
    </xf>
    <xf numFmtId="0" fontId="26" fillId="56" borderId="7" xfId="0" applyFont="1" applyFill="1" applyBorder="1" applyAlignment="1">
      <alignment horizontal="center" vertical="center" wrapText="1"/>
    </xf>
    <xf numFmtId="0" fontId="26" fillId="56" borderId="5" xfId="0" applyFont="1" applyFill="1" applyBorder="1" applyAlignment="1">
      <alignment horizontal="center" vertical="center" wrapText="1"/>
    </xf>
    <xf numFmtId="0" fontId="27" fillId="0" borderId="7" xfId="0" applyFont="1" applyBorder="1" applyAlignment="1">
      <alignment horizontal="center" vertical="center"/>
    </xf>
    <xf numFmtId="0" fontId="27" fillId="0" borderId="5" xfId="0" applyFont="1" applyBorder="1" applyAlignment="1">
      <alignment horizontal="center" vertical="center"/>
    </xf>
    <xf numFmtId="0" fontId="26" fillId="0" borderId="7" xfId="0" applyFont="1" applyBorder="1" applyAlignment="1">
      <alignment horizontal="left" vertical="center" wrapText="1"/>
    </xf>
    <xf numFmtId="0" fontId="26" fillId="0" borderId="5" xfId="0" applyFont="1" applyBorder="1" applyAlignment="1">
      <alignment horizontal="left" vertical="center" wrapText="1"/>
    </xf>
    <xf numFmtId="0" fontId="27" fillId="0" borderId="3" xfId="0" applyFont="1" applyBorder="1" applyAlignment="1">
      <alignment horizontal="center" vertical="center"/>
    </xf>
    <xf numFmtId="0" fontId="26" fillId="0" borderId="3" xfId="0" applyFont="1" applyBorder="1" applyAlignment="1">
      <alignment horizontal="left" vertical="center" wrapText="1"/>
    </xf>
    <xf numFmtId="0" fontId="26" fillId="56" borderId="3" xfId="0" applyFont="1" applyFill="1" applyBorder="1" applyAlignment="1">
      <alignment horizontal="center" vertical="center" wrapText="1"/>
    </xf>
    <xf numFmtId="0" fontId="26" fillId="0" borderId="1" xfId="18" applyFont="1" applyBorder="1" applyAlignment="1" applyProtection="1">
      <alignment horizontal="center" vertical="center" wrapText="1"/>
      <protection hidden="1"/>
    </xf>
    <xf numFmtId="0" fontId="26" fillId="0" borderId="1" xfId="18" applyFont="1" applyBorder="1" applyAlignment="1" applyProtection="1">
      <alignment horizontal="center" vertical="center"/>
      <protection hidden="1"/>
    </xf>
    <xf numFmtId="0" fontId="26" fillId="56" borderId="7" xfId="0" applyFont="1" applyFill="1" applyBorder="1" applyAlignment="1">
      <alignment horizontal="center" vertical="center"/>
    </xf>
    <xf numFmtId="0" fontId="26" fillId="56" borderId="3" xfId="0" applyFont="1" applyFill="1" applyBorder="1" applyAlignment="1">
      <alignment horizontal="center" vertical="center"/>
    </xf>
    <xf numFmtId="0" fontId="26" fillId="56" borderId="5" xfId="0" applyFont="1" applyFill="1" applyBorder="1" applyAlignment="1">
      <alignment horizontal="center" vertical="center"/>
    </xf>
    <xf numFmtId="0" fontId="26" fillId="0" borderId="1" xfId="0" applyFont="1" applyBorder="1" applyAlignment="1">
      <alignment horizontal="center" vertical="center" wrapText="1"/>
    </xf>
    <xf numFmtId="0" fontId="26" fillId="56" borderId="1" xfId="0" applyFont="1" applyFill="1" applyBorder="1" applyAlignment="1">
      <alignment horizontal="center" vertical="center" wrapText="1"/>
    </xf>
    <xf numFmtId="0" fontId="26" fillId="0" borderId="2" xfId="0" applyFont="1" applyBorder="1" applyAlignment="1">
      <alignment horizontal="center" vertical="center" wrapText="1"/>
    </xf>
    <xf numFmtId="0" fontId="34" fillId="0" borderId="1" xfId="0" applyFont="1" applyBorder="1" applyAlignment="1">
      <alignment horizontal="left" vertical="center" wrapText="1"/>
    </xf>
    <xf numFmtId="0" fontId="34" fillId="0" borderId="7" xfId="0" applyFont="1" applyBorder="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4" fillId="0" borderId="7"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26" fillId="0" borderId="3" xfId="0" applyFont="1" applyBorder="1" applyAlignment="1">
      <alignment vertical="center" wrapText="1"/>
    </xf>
    <xf numFmtId="0" fontId="26" fillId="0" borderId="1" xfId="0" applyFont="1" applyBorder="1" applyAlignment="1">
      <alignment horizontal="left" vertical="center"/>
    </xf>
    <xf numFmtId="0" fontId="26" fillId="0" borderId="1" xfId="18" applyFont="1" applyBorder="1" applyAlignment="1" applyProtection="1">
      <alignment horizontal="left" vertical="center" wrapText="1"/>
      <protection hidden="1"/>
    </xf>
    <xf numFmtId="0" fontId="26" fillId="0" borderId="1" xfId="0" applyFont="1" applyBorder="1" applyAlignment="1">
      <alignment vertical="center" wrapText="1"/>
    </xf>
    <xf numFmtId="0" fontId="26" fillId="0" borderId="1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 xfId="242" applyFont="1" applyBorder="1" applyAlignment="1">
      <alignment horizontal="left" vertical="center" wrapText="1"/>
    </xf>
    <xf numFmtId="0" fontId="26" fillId="56" borderId="7" xfId="242" applyFont="1" applyFill="1" applyBorder="1" applyAlignment="1">
      <alignment horizontal="center" vertical="center" wrapText="1"/>
    </xf>
    <xf numFmtId="0" fontId="26" fillId="56" borderId="5" xfId="242" applyFont="1" applyFill="1" applyBorder="1" applyAlignment="1">
      <alignment horizontal="center" vertical="center" wrapText="1"/>
    </xf>
    <xf numFmtId="0" fontId="26" fillId="0" borderId="7" xfId="18" applyFont="1" applyBorder="1" applyAlignment="1" applyProtection="1">
      <alignment horizontal="center" vertical="center" wrapText="1"/>
      <protection hidden="1"/>
    </xf>
    <xf numFmtId="0" fontId="26" fillId="0" borderId="3" xfId="18" applyFont="1" applyBorder="1" applyAlignment="1" applyProtection="1">
      <alignment horizontal="center" vertical="center" wrapText="1"/>
      <protection hidden="1"/>
    </xf>
    <xf numFmtId="0" fontId="26" fillId="0" borderId="5" xfId="18" applyFont="1" applyBorder="1" applyAlignment="1" applyProtection="1">
      <alignment horizontal="center" vertical="center" wrapText="1"/>
      <protection hidden="1"/>
    </xf>
    <xf numFmtId="0" fontId="26" fillId="0" borderId="7" xfId="18" applyFont="1" applyBorder="1" applyAlignment="1" applyProtection="1">
      <alignment horizontal="center" vertical="center"/>
      <protection hidden="1"/>
    </xf>
    <xf numFmtId="0" fontId="26" fillId="0" borderId="3" xfId="18" applyFont="1" applyBorder="1" applyAlignment="1" applyProtection="1">
      <alignment horizontal="center" vertical="center"/>
      <protection hidden="1"/>
    </xf>
    <xf numFmtId="0" fontId="26" fillId="0" borderId="5" xfId="18" applyFont="1" applyBorder="1" applyAlignment="1" applyProtection="1">
      <alignment horizontal="center" vertical="center"/>
      <protection hidden="1"/>
    </xf>
    <xf numFmtId="0" fontId="26" fillId="0" borderId="7" xfId="18" applyFont="1" applyBorder="1" applyAlignment="1" applyProtection="1">
      <alignment horizontal="left" vertical="center" wrapText="1"/>
      <protection hidden="1"/>
    </xf>
    <xf numFmtId="0" fontId="26" fillId="0" borderId="5" xfId="18" applyFont="1" applyBorder="1" applyAlignment="1" applyProtection="1">
      <alignment horizontal="left" vertical="center" wrapText="1"/>
      <protection hidden="1"/>
    </xf>
    <xf numFmtId="0" fontId="26" fillId="43" borderId="1" xfId="18" applyFont="1" applyFill="1" applyBorder="1" applyAlignment="1" applyProtection="1">
      <alignment horizontal="center" vertical="center" wrapText="1"/>
      <protection hidden="1"/>
    </xf>
    <xf numFmtId="0" fontId="26" fillId="0" borderId="1" xfId="0" applyFont="1" applyBorder="1" applyAlignment="1">
      <alignment horizontal="center" vertical="center"/>
    </xf>
    <xf numFmtId="0" fontId="27" fillId="0" borderId="1" xfId="0" applyFont="1" applyBorder="1" applyAlignment="1">
      <alignment horizontal="center" vertical="center" wrapText="1"/>
    </xf>
    <xf numFmtId="0" fontId="131" fillId="52" borderId="6" xfId="23" applyFont="1" applyFill="1" applyBorder="1" applyAlignment="1">
      <alignment horizontal="center" vertical="center"/>
    </xf>
    <xf numFmtId="0" fontId="131" fillId="52" borderId="9" xfId="23" applyFont="1" applyFill="1" applyBorder="1" applyAlignment="1">
      <alignment horizontal="center" vertical="center"/>
    </xf>
    <xf numFmtId="0" fontId="27" fillId="33" borderId="1" xfId="18" applyFont="1" applyFill="1" applyBorder="1" applyAlignment="1">
      <alignment horizontal="center" vertical="center" wrapText="1"/>
    </xf>
    <xf numFmtId="0" fontId="27" fillId="33" borderId="7" xfId="18" applyFont="1" applyFill="1" applyBorder="1" applyAlignment="1">
      <alignment horizontal="center" vertical="center" wrapText="1"/>
    </xf>
    <xf numFmtId="0" fontId="27" fillId="33" borderId="5" xfId="18" applyFont="1" applyFill="1" applyBorder="1" applyAlignment="1">
      <alignment horizontal="center" vertical="center" wrapText="1"/>
    </xf>
    <xf numFmtId="0" fontId="27" fillId="33" borderId="1" xfId="0" applyFont="1" applyFill="1" applyBorder="1" applyAlignment="1">
      <alignment horizontal="center" vertical="center" wrapText="1"/>
    </xf>
    <xf numFmtId="0" fontId="27" fillId="33" borderId="1" xfId="23" applyFont="1" applyFill="1" applyBorder="1" applyAlignment="1">
      <alignment horizontal="center" vertical="center" wrapText="1"/>
    </xf>
    <xf numFmtId="0" fontId="27" fillId="33" borderId="7" xfId="23" applyFont="1" applyFill="1" applyBorder="1" applyAlignment="1">
      <alignment horizontal="center" vertical="center" wrapText="1"/>
    </xf>
    <xf numFmtId="0" fontId="27" fillId="33" borderId="5" xfId="23" applyFont="1" applyFill="1" applyBorder="1" applyAlignment="1">
      <alignment horizontal="center" vertical="center" wrapText="1"/>
    </xf>
    <xf numFmtId="0" fontId="31" fillId="33" borderId="7" xfId="23" applyFont="1" applyFill="1" applyBorder="1" applyAlignment="1">
      <alignment horizontal="center" vertical="center" wrapText="1"/>
    </xf>
    <xf numFmtId="0" fontId="31" fillId="33" borderId="5" xfId="23" applyFont="1" applyFill="1" applyBorder="1" applyAlignment="1">
      <alignment horizontal="center" vertical="center" wrapText="1"/>
    </xf>
    <xf numFmtId="0" fontId="27" fillId="33" borderId="1" xfId="18" applyFont="1" applyFill="1" applyBorder="1" applyAlignment="1" applyProtection="1">
      <alignment horizontal="center" vertical="center"/>
      <protection hidden="1"/>
    </xf>
    <xf numFmtId="0" fontId="48" fillId="0" borderId="1" xfId="0" applyFont="1" applyBorder="1" applyAlignment="1">
      <alignment horizontal="center" vertical="center" wrapText="1"/>
    </xf>
    <xf numFmtId="0" fontId="115" fillId="0" borderId="1" xfId="0" applyFont="1" applyBorder="1" applyAlignment="1">
      <alignment vertical="center" wrapText="1"/>
    </xf>
    <xf numFmtId="0" fontId="115" fillId="0" borderId="1" xfId="0" applyFont="1" applyBorder="1" applyAlignment="1">
      <alignment horizontal="left" vertical="center" wrapText="1"/>
    </xf>
    <xf numFmtId="0" fontId="48" fillId="0" borderId="1" xfId="0" applyFont="1" applyBorder="1" applyAlignment="1">
      <alignment horizontal="center" vertical="center"/>
    </xf>
    <xf numFmtId="0" fontId="131" fillId="7" borderId="2" xfId="31" applyFont="1" applyFill="1" applyBorder="1" applyAlignment="1">
      <alignment horizontal="center" vertical="center"/>
    </xf>
    <xf numFmtId="0" fontId="131" fillId="7" borderId="11" xfId="31" applyFont="1" applyFill="1" applyBorder="1" applyAlignment="1">
      <alignment horizontal="center" vertical="center"/>
    </xf>
    <xf numFmtId="0" fontId="131" fillId="7" borderId="10" xfId="31" applyFont="1" applyFill="1" applyBorder="1" applyAlignment="1">
      <alignment horizontal="center" vertical="center"/>
    </xf>
    <xf numFmtId="0" fontId="115" fillId="33" borderId="7" xfId="18" applyFont="1" applyFill="1" applyBorder="1" applyAlignment="1">
      <alignment horizontal="center" vertical="center" wrapText="1"/>
    </xf>
    <xf numFmtId="0" fontId="115" fillId="33" borderId="5" xfId="18" applyFont="1" applyFill="1" applyBorder="1" applyAlignment="1">
      <alignment horizontal="center" vertical="center" wrapText="1"/>
    </xf>
    <xf numFmtId="0" fontId="115" fillId="33" borderId="7" xfId="0" applyFont="1" applyFill="1" applyBorder="1" applyAlignment="1">
      <alignment horizontal="center" vertical="center" wrapText="1"/>
    </xf>
    <xf numFmtId="0" fontId="115" fillId="33" borderId="5" xfId="0" applyFont="1" applyFill="1" applyBorder="1" applyAlignment="1">
      <alignment horizontal="center" vertical="center" wrapText="1"/>
    </xf>
    <xf numFmtId="0" fontId="115" fillId="33" borderId="7" xfId="31" applyFont="1" applyFill="1" applyBorder="1" applyAlignment="1">
      <alignment horizontal="center" vertical="center" wrapText="1"/>
    </xf>
    <xf numFmtId="0" fontId="115" fillId="33" borderId="5" xfId="31" applyFont="1" applyFill="1" applyBorder="1" applyAlignment="1">
      <alignment horizontal="center" vertical="center" wrapText="1"/>
    </xf>
    <xf numFmtId="0" fontId="115" fillId="33" borderId="2" xfId="18" applyFont="1" applyFill="1" applyBorder="1" applyAlignment="1">
      <alignment horizontal="center" vertical="center" wrapText="1"/>
    </xf>
    <xf numFmtId="0" fontId="115" fillId="33" borderId="11" xfId="18" applyFont="1" applyFill="1" applyBorder="1" applyAlignment="1">
      <alignment horizontal="center" vertical="center" wrapText="1"/>
    </xf>
    <xf numFmtId="0" fontId="115" fillId="33" borderId="10" xfId="18" applyFont="1" applyFill="1" applyBorder="1" applyAlignment="1">
      <alignment horizontal="center" vertical="center" wrapText="1"/>
    </xf>
    <xf numFmtId="0" fontId="70" fillId="0" borderId="1" xfId="0" applyFont="1" applyBorder="1" applyAlignment="1">
      <alignment horizontal="left" vertical="center" wrapText="1"/>
    </xf>
    <xf numFmtId="0" fontId="48" fillId="0" borderId="7" xfId="0" applyFont="1" applyBorder="1" applyAlignment="1">
      <alignment horizontal="center" vertical="center"/>
    </xf>
    <xf numFmtId="0" fontId="48" fillId="0" borderId="3" xfId="0" applyFont="1" applyBorder="1" applyAlignment="1">
      <alignment horizontal="center" vertical="center"/>
    </xf>
    <xf numFmtId="0" fontId="48" fillId="0" borderId="5" xfId="0" applyFont="1" applyBorder="1" applyAlignment="1">
      <alignment horizontal="center" vertical="center"/>
    </xf>
    <xf numFmtId="0" fontId="115" fillId="0" borderId="7" xfId="0" applyFont="1" applyBorder="1" applyAlignment="1">
      <alignment horizontal="center" vertical="center" wrapText="1"/>
    </xf>
    <xf numFmtId="0" fontId="115" fillId="0" borderId="3" xfId="0" applyFont="1" applyBorder="1" applyAlignment="1">
      <alignment horizontal="center" vertical="center" wrapText="1"/>
    </xf>
    <xf numFmtId="0" fontId="115" fillId="0" borderId="5" xfId="0" applyFont="1" applyBorder="1" applyAlignment="1">
      <alignment horizontal="center" vertical="center" wrapText="1"/>
    </xf>
    <xf numFmtId="0" fontId="115" fillId="0" borderId="7" xfId="0" applyFont="1" applyBorder="1" applyAlignment="1">
      <alignment horizontal="left" vertical="center" wrapText="1"/>
    </xf>
    <xf numFmtId="0" fontId="115" fillId="0" borderId="3" xfId="0" applyFont="1" applyBorder="1" applyAlignment="1">
      <alignment horizontal="left" vertical="center" wrapText="1"/>
    </xf>
    <xf numFmtId="0" fontId="115" fillId="0" borderId="5" xfId="0" applyFont="1" applyBorder="1" applyAlignment="1">
      <alignment horizontal="left" vertical="center" wrapText="1"/>
    </xf>
    <xf numFmtId="0" fontId="43" fillId="0" borderId="7" xfId="0" applyFont="1" applyBorder="1" applyAlignment="1">
      <alignment horizontal="left" vertical="center" wrapText="1"/>
    </xf>
    <xf numFmtId="0" fontId="43" fillId="0" borderId="3" xfId="0" applyFont="1" applyBorder="1" applyAlignment="1">
      <alignment horizontal="left" vertical="center" wrapText="1"/>
    </xf>
    <xf numFmtId="0" fontId="43" fillId="0" borderId="5" xfId="0" applyFont="1" applyBorder="1" applyAlignment="1">
      <alignment horizontal="left" vertical="center" wrapText="1"/>
    </xf>
    <xf numFmtId="0" fontId="43" fillId="0" borderId="1" xfId="0" applyFont="1" applyBorder="1" applyAlignment="1">
      <alignment horizontal="left" vertical="center" wrapText="1"/>
    </xf>
    <xf numFmtId="0" fontId="26" fillId="0" borderId="7" xfId="0" applyFont="1" applyBorder="1" applyAlignment="1">
      <alignment horizontal="left" wrapText="1"/>
    </xf>
    <xf numFmtId="0" fontId="26" fillId="0" borderId="3" xfId="0" applyFont="1" applyBorder="1" applyAlignment="1">
      <alignment horizontal="left" wrapText="1"/>
    </xf>
    <xf numFmtId="0" fontId="26" fillId="0" borderId="5" xfId="0" applyFont="1" applyBorder="1" applyAlignment="1">
      <alignment horizontal="left" wrapText="1"/>
    </xf>
    <xf numFmtId="0" fontId="70" fillId="0" borderId="7" xfId="0" applyFont="1" applyBorder="1" applyAlignment="1">
      <alignment horizontal="left" vertical="center" wrapText="1"/>
    </xf>
    <xf numFmtId="0" fontId="72" fillId="0" borderId="5" xfId="0" applyFont="1" applyBorder="1" applyAlignment="1">
      <alignment horizontal="left" vertical="center" wrapText="1"/>
    </xf>
    <xf numFmtId="0" fontId="70" fillId="0" borderId="1" xfId="0" applyFont="1" applyBorder="1" applyAlignment="1">
      <alignment horizontal="center" vertical="center" wrapText="1"/>
    </xf>
    <xf numFmtId="0" fontId="33" fillId="33" borderId="2" xfId="29" applyFont="1" applyFill="1" applyBorder="1" applyAlignment="1">
      <alignment horizontal="center" vertical="center" wrapText="1"/>
    </xf>
    <xf numFmtId="0" fontId="33" fillId="33" borderId="11" xfId="29" applyFont="1" applyFill="1" applyBorder="1" applyAlignment="1">
      <alignment horizontal="center" vertical="center" wrapText="1"/>
    </xf>
    <xf numFmtId="0" fontId="33" fillId="33" borderId="10" xfId="29" applyFont="1" applyFill="1" applyBorder="1" applyAlignment="1">
      <alignment horizontal="center" vertical="center" wrapText="1"/>
    </xf>
    <xf numFmtId="0" fontId="33" fillId="0" borderId="0" xfId="29" applyFont="1" applyAlignment="1">
      <alignment horizontal="center" vertical="center" wrapText="1"/>
    </xf>
    <xf numFmtId="0" fontId="118" fillId="45" borderId="1" xfId="0" applyFont="1" applyFill="1" applyBorder="1" applyAlignment="1">
      <alignment horizontal="center" vertical="center" wrapText="1"/>
    </xf>
    <xf numFmtId="0" fontId="27" fillId="47" borderId="1" xfId="540" applyFont="1" applyFill="1" applyBorder="1" applyAlignment="1">
      <alignment horizontal="center" vertical="center" wrapText="1"/>
    </xf>
    <xf numFmtId="0" fontId="26" fillId="47" borderId="1" xfId="344" applyFont="1" applyFill="1" applyBorder="1" applyAlignment="1">
      <alignment horizontal="center" vertical="center"/>
    </xf>
    <xf numFmtId="0" fontId="26" fillId="47" borderId="1" xfId="344" applyFont="1" applyFill="1" applyBorder="1" applyAlignment="1">
      <alignment vertical="center"/>
    </xf>
    <xf numFmtId="0" fontId="27" fillId="47" borderId="1" xfId="540" applyFont="1" applyFill="1" applyBorder="1" applyAlignment="1">
      <alignment horizontal="center" vertical="center"/>
    </xf>
    <xf numFmtId="0" fontId="27" fillId="47" borderId="1" xfId="344" applyFont="1" applyFill="1" applyBorder="1" applyAlignment="1">
      <alignment horizontal="center" vertical="center"/>
    </xf>
    <xf numFmtId="0" fontId="27" fillId="47" borderId="1" xfId="344" applyFont="1" applyFill="1" applyBorder="1" applyAlignment="1">
      <alignment horizontal="center" vertical="center" wrapText="1"/>
    </xf>
    <xf numFmtId="0" fontId="27" fillId="47" borderId="1" xfId="540" applyFont="1" applyFill="1" applyBorder="1" applyAlignment="1">
      <alignment horizontal="left" vertical="center" wrapText="1"/>
    </xf>
    <xf numFmtId="0" fontId="26" fillId="47" borderId="1" xfId="344" applyFont="1" applyFill="1" applyBorder="1" applyAlignment="1">
      <alignment horizontal="left" vertical="center"/>
    </xf>
    <xf numFmtId="0" fontId="27" fillId="47" borderId="7" xfId="540" applyFont="1" applyFill="1" applyBorder="1" applyAlignment="1">
      <alignment horizontal="center" vertical="center" wrapText="1"/>
    </xf>
    <xf numFmtId="0" fontId="27" fillId="47" borderId="5" xfId="540" applyFont="1" applyFill="1" applyBorder="1" applyAlignment="1">
      <alignment horizontal="center" vertical="center" wrapText="1"/>
    </xf>
    <xf numFmtId="0" fontId="127" fillId="0" borderId="0" xfId="540" applyFont="1" applyAlignment="1">
      <alignment horizontal="center" vertical="center" wrapText="1"/>
    </xf>
    <xf numFmtId="0" fontId="9" fillId="48" borderId="1" xfId="540" applyFont="1" applyFill="1" applyBorder="1" applyAlignment="1">
      <alignment horizontal="center" vertical="center" wrapText="1"/>
    </xf>
    <xf numFmtId="0" fontId="120" fillId="48" borderId="1" xfId="540" applyFont="1" applyFill="1" applyBorder="1" applyAlignment="1">
      <alignment horizontal="center" vertical="center" wrapText="1"/>
    </xf>
    <xf numFmtId="0" fontId="121" fillId="0" borderId="1" xfId="540" applyFont="1" applyBorder="1" applyAlignment="1">
      <alignment horizontal="center" vertical="center"/>
    </xf>
    <xf numFmtId="0" fontId="121" fillId="3" borderId="1" xfId="540" applyFont="1" applyFill="1" applyBorder="1" applyAlignment="1">
      <alignment horizontal="center" vertical="center" wrapText="1"/>
    </xf>
    <xf numFmtId="0" fontId="120" fillId="0" borderId="0" xfId="540" applyFont="1" applyAlignment="1">
      <alignment horizontal="center" vertical="center" wrapText="1"/>
    </xf>
    <xf numFmtId="0" fontId="32" fillId="0" borderId="0" xfId="0" applyFont="1" applyAlignment="1">
      <alignment horizontal="left" vertical="center"/>
    </xf>
    <xf numFmtId="0" fontId="98" fillId="0" borderId="0" xfId="0" applyFont="1" applyAlignment="1">
      <alignment horizontal="center" vertical="center"/>
    </xf>
    <xf numFmtId="0" fontId="106" fillId="41" borderId="2" xfId="0" applyFont="1" applyFill="1" applyBorder="1" applyAlignment="1">
      <alignment horizontal="center" vertical="center"/>
    </xf>
    <xf numFmtId="0" fontId="106" fillId="41" borderId="10" xfId="0" applyFont="1" applyFill="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left"/>
    </xf>
    <xf numFmtId="0" fontId="9" fillId="0" borderId="0" xfId="0" applyFont="1" applyAlignment="1">
      <alignment horizontal="center" vertical="top"/>
    </xf>
    <xf numFmtId="0" fontId="9" fillId="0" borderId="0" xfId="0" applyFont="1" applyAlignment="1">
      <alignment horizontal="center" vertical="center"/>
    </xf>
    <xf numFmtId="0" fontId="101" fillId="0" borderId="39" xfId="0" applyFont="1" applyBorder="1" applyAlignment="1">
      <alignment horizontal="center" vertical="center" wrapText="1"/>
    </xf>
    <xf numFmtId="0" fontId="101" fillId="0" borderId="41" xfId="0" applyFont="1" applyBorder="1" applyAlignment="1">
      <alignment horizontal="center" vertical="center" wrapText="1"/>
    </xf>
    <xf numFmtId="0" fontId="27" fillId="0" borderId="0" xfId="0" applyFont="1" applyAlignment="1">
      <alignment horizontal="center" vertical="center"/>
    </xf>
    <xf numFmtId="0" fontId="99" fillId="0" borderId="0" xfId="0" applyFont="1" applyAlignment="1">
      <alignment horizontal="left" vertical="center"/>
    </xf>
    <xf numFmtId="0" fontId="9" fillId="0" borderId="0" xfId="0" applyFont="1" applyAlignment="1">
      <alignment horizontal="left" vertical="center"/>
    </xf>
    <xf numFmtId="0" fontId="27" fillId="40" borderId="19" xfId="0" applyFont="1" applyFill="1" applyBorder="1" applyAlignment="1">
      <alignment vertical="center"/>
    </xf>
    <xf numFmtId="0" fontId="27" fillId="40" borderId="52" xfId="0" applyFont="1" applyFill="1" applyBorder="1" applyAlignment="1">
      <alignment vertical="center"/>
    </xf>
    <xf numFmtId="0" fontId="106" fillId="40" borderId="19" xfId="0" applyFont="1" applyFill="1" applyBorder="1" applyAlignment="1">
      <alignment horizontal="center" vertical="center"/>
    </xf>
    <xf numFmtId="0" fontId="106" fillId="40" borderId="42" xfId="0" applyFont="1" applyFill="1" applyBorder="1" applyAlignment="1">
      <alignment horizontal="center" vertical="center"/>
    </xf>
    <xf numFmtId="0" fontId="101" fillId="0" borderId="19" xfId="0" applyFont="1" applyBorder="1" applyAlignment="1">
      <alignment horizontal="center" vertical="center" wrapText="1"/>
    </xf>
    <xf numFmtId="0" fontId="101" fillId="0" borderId="50" xfId="0" applyFont="1" applyBorder="1" applyAlignment="1">
      <alignment horizontal="center" vertical="center" wrapText="1"/>
    </xf>
    <xf numFmtId="0" fontId="101" fillId="0" borderId="42" xfId="0" applyFont="1" applyBorder="1" applyAlignment="1">
      <alignment horizontal="center" vertical="center" wrapText="1"/>
    </xf>
    <xf numFmtId="0" fontId="27" fillId="0" borderId="19" xfId="0" applyFont="1" applyBorder="1" applyAlignment="1">
      <alignment vertical="center"/>
    </xf>
    <xf numFmtId="0" fontId="27" fillId="0" borderId="52" xfId="0" applyFont="1" applyBorder="1" applyAlignment="1">
      <alignment vertical="center"/>
    </xf>
    <xf numFmtId="0" fontId="27" fillId="40" borderId="19" xfId="0" applyFont="1" applyFill="1" applyBorder="1" applyAlignment="1">
      <alignment horizontal="center" vertical="center" wrapText="1"/>
    </xf>
    <xf numFmtId="0" fontId="27" fillId="40" borderId="42" xfId="0" applyFont="1" applyFill="1" applyBorder="1" applyAlignment="1">
      <alignment horizontal="center" vertical="center" wrapText="1"/>
    </xf>
    <xf numFmtId="0" fontId="27" fillId="40" borderId="19" xfId="0" applyFont="1" applyFill="1" applyBorder="1" applyAlignment="1">
      <alignment horizontal="center" vertical="center"/>
    </xf>
    <xf numFmtId="0" fontId="27" fillId="40" borderId="52" xfId="0" applyFont="1" applyFill="1" applyBorder="1" applyAlignment="1">
      <alignment horizontal="center" vertical="center"/>
    </xf>
    <xf numFmtId="0" fontId="106" fillId="40" borderId="39" xfId="0" applyFont="1" applyFill="1" applyBorder="1" applyAlignment="1">
      <alignment horizontal="right" vertical="center"/>
    </xf>
    <xf numFmtId="0" fontId="106" fillId="40" borderId="41" xfId="0" applyFont="1" applyFill="1" applyBorder="1" applyAlignment="1">
      <alignment horizontal="right" vertical="center"/>
    </xf>
    <xf numFmtId="0" fontId="101" fillId="40" borderId="39" xfId="0" applyFont="1" applyFill="1" applyBorder="1" applyAlignment="1">
      <alignment horizontal="right" vertical="center"/>
    </xf>
    <xf numFmtId="0" fontId="101" fillId="40" borderId="41" xfId="0" applyFont="1" applyFill="1" applyBorder="1" applyAlignment="1">
      <alignment horizontal="right" vertical="center"/>
    </xf>
    <xf numFmtId="0" fontId="106" fillId="40" borderId="48" xfId="0" applyFont="1" applyFill="1" applyBorder="1" applyAlignment="1">
      <alignment vertical="center"/>
    </xf>
    <xf numFmtId="0" fontId="106" fillId="40" borderId="44" xfId="0" applyFont="1" applyFill="1" applyBorder="1" applyAlignment="1">
      <alignment vertical="center"/>
    </xf>
    <xf numFmtId="0" fontId="106" fillId="40" borderId="49" xfId="0" applyFont="1" applyFill="1" applyBorder="1" applyAlignment="1">
      <alignment vertical="center"/>
    </xf>
    <xf numFmtId="0" fontId="106" fillId="40" borderId="46" xfId="0" applyFont="1" applyFill="1" applyBorder="1" applyAlignment="1">
      <alignment vertical="center"/>
    </xf>
    <xf numFmtId="0" fontId="106" fillId="40" borderId="39" xfId="0" applyFont="1" applyFill="1" applyBorder="1" applyAlignment="1">
      <alignment horizontal="right" vertical="center" wrapText="1"/>
    </xf>
    <xf numFmtId="0" fontId="106" fillId="40" borderId="41" xfId="0" applyFont="1" applyFill="1" applyBorder="1" applyAlignment="1">
      <alignment horizontal="right" vertical="center" wrapText="1"/>
    </xf>
    <xf numFmtId="0" fontId="72" fillId="0" borderId="50" xfId="0" applyFont="1" applyBorder="1" applyAlignment="1">
      <alignment horizontal="center" vertical="center"/>
    </xf>
    <xf numFmtId="0" fontId="106" fillId="40" borderId="52" xfId="0" applyFont="1" applyFill="1" applyBorder="1" applyAlignment="1">
      <alignment horizontal="center" vertical="center"/>
    </xf>
    <xf numFmtId="0" fontId="27" fillId="40" borderId="39" xfId="0" applyFont="1" applyFill="1" applyBorder="1" applyAlignment="1">
      <alignment horizontal="right" vertical="center"/>
    </xf>
    <xf numFmtId="0" fontId="27" fillId="40" borderId="41" xfId="0" applyFont="1" applyFill="1" applyBorder="1" applyAlignment="1">
      <alignment horizontal="right" vertical="center"/>
    </xf>
    <xf numFmtId="0" fontId="101" fillId="34" borderId="19" xfId="0" applyFont="1" applyFill="1" applyBorder="1" applyAlignment="1">
      <alignment vertical="center"/>
    </xf>
    <xf numFmtId="0" fontId="101" fillId="34" borderId="52" xfId="0" applyFont="1" applyFill="1" applyBorder="1" applyAlignment="1">
      <alignment vertical="center"/>
    </xf>
    <xf numFmtId="0" fontId="101" fillId="40" borderId="19" xfId="0" applyFont="1" applyFill="1" applyBorder="1" applyAlignment="1">
      <alignment vertical="center"/>
    </xf>
    <xf numFmtId="0" fontId="101" fillId="40" borderId="52" xfId="0" applyFont="1" applyFill="1" applyBorder="1" applyAlignment="1">
      <alignment vertical="center"/>
    </xf>
    <xf numFmtId="0" fontId="106" fillId="40" borderId="19" xfId="0" applyFont="1" applyFill="1" applyBorder="1" applyAlignment="1">
      <alignment vertical="center"/>
    </xf>
    <xf numFmtId="0" fontId="106" fillId="40" borderId="52" xfId="0" applyFont="1" applyFill="1" applyBorder="1" applyAlignment="1">
      <alignment vertical="center"/>
    </xf>
    <xf numFmtId="0" fontId="100" fillId="40" borderId="19" xfId="0" applyFont="1" applyFill="1" applyBorder="1" applyAlignment="1">
      <alignment horizontal="center" vertical="center"/>
    </xf>
    <xf numFmtId="0" fontId="100" fillId="40" borderId="52" xfId="0" applyFont="1" applyFill="1" applyBorder="1" applyAlignment="1">
      <alignment horizontal="center" vertical="center"/>
    </xf>
    <xf numFmtId="0" fontId="101" fillId="40" borderId="19" xfId="0" applyFont="1" applyFill="1" applyBorder="1" applyAlignment="1">
      <alignment horizontal="center" vertical="center"/>
    </xf>
    <xf numFmtId="0" fontId="101" fillId="40" borderId="52" xfId="0" applyFont="1" applyFill="1" applyBorder="1" applyAlignment="1">
      <alignment horizontal="center" vertical="center"/>
    </xf>
    <xf numFmtId="0" fontId="72" fillId="0" borderId="19" xfId="0" applyFont="1" applyBorder="1" applyAlignment="1">
      <alignment vertical="center" wrapText="1"/>
    </xf>
    <xf numFmtId="0" fontId="72" fillId="0" borderId="50" xfId="0" applyFont="1" applyBorder="1" applyAlignment="1">
      <alignment vertical="center" wrapText="1"/>
    </xf>
    <xf numFmtId="0" fontId="72" fillId="0" borderId="42" xfId="0" applyFont="1" applyBorder="1" applyAlignment="1">
      <alignment vertical="center" wrapText="1"/>
    </xf>
    <xf numFmtId="0" fontId="106" fillId="40" borderId="43" xfId="0" applyFont="1" applyFill="1" applyBorder="1" applyAlignment="1">
      <alignment vertical="center"/>
    </xf>
    <xf numFmtId="0" fontId="106" fillId="40" borderId="45" xfId="0" applyFont="1" applyFill="1" applyBorder="1" applyAlignment="1">
      <alignment vertical="center"/>
    </xf>
    <xf numFmtId="0" fontId="101" fillId="0" borderId="57" xfId="0" applyFont="1" applyBorder="1" applyAlignment="1">
      <alignment horizontal="center" vertical="center" wrapText="1"/>
    </xf>
    <xf numFmtId="0" fontId="101" fillId="0" borderId="59" xfId="0" applyFont="1" applyBorder="1" applyAlignment="1">
      <alignment horizontal="center" vertical="center" wrapText="1"/>
    </xf>
    <xf numFmtId="0" fontId="101" fillId="0" borderId="60" xfId="0" applyFont="1" applyBorder="1" applyAlignment="1">
      <alignment horizontal="center" vertical="center" wrapText="1"/>
    </xf>
    <xf numFmtId="0" fontId="101" fillId="0" borderId="0" xfId="0" applyFont="1" applyAlignment="1">
      <alignment horizontal="center" vertical="center" wrapText="1"/>
    </xf>
    <xf numFmtId="0" fontId="106" fillId="40" borderId="50" xfId="0" applyFont="1" applyFill="1" applyBorder="1" applyAlignment="1">
      <alignment horizontal="center" vertical="center"/>
    </xf>
    <xf numFmtId="0" fontId="72" fillId="0" borderId="19" xfId="0" applyFont="1" applyBorder="1" applyAlignment="1">
      <alignment vertical="center"/>
    </xf>
    <xf numFmtId="0" fontId="72" fillId="0" borderId="42" xfId="0" applyFont="1" applyBorder="1" applyAlignment="1">
      <alignment vertical="center"/>
    </xf>
    <xf numFmtId="0" fontId="27" fillId="40" borderId="19" xfId="0" applyFont="1" applyFill="1" applyBorder="1" applyAlignment="1">
      <alignment vertical="center" wrapText="1"/>
    </xf>
    <xf numFmtId="0" fontId="27" fillId="40" borderId="50" xfId="0" applyFont="1" applyFill="1" applyBorder="1" applyAlignment="1">
      <alignment vertical="center" wrapText="1"/>
    </xf>
    <xf numFmtId="0" fontId="106" fillId="40" borderId="50" xfId="0" applyFont="1" applyFill="1" applyBorder="1" applyAlignment="1">
      <alignment vertical="center" wrapText="1"/>
    </xf>
    <xf numFmtId="0" fontId="106" fillId="40" borderId="42" xfId="0" applyFont="1" applyFill="1" applyBorder="1" applyAlignment="1">
      <alignment vertical="center" wrapText="1"/>
    </xf>
    <xf numFmtId="0" fontId="27" fillId="40" borderId="42" xfId="0" applyFont="1" applyFill="1" applyBorder="1" applyAlignment="1">
      <alignment vertical="center" wrapText="1"/>
    </xf>
    <xf numFmtId="0" fontId="106" fillId="40" borderId="19" xfId="0" applyFont="1" applyFill="1" applyBorder="1" applyAlignment="1">
      <alignment vertical="center" wrapText="1"/>
    </xf>
    <xf numFmtId="0" fontId="72" fillId="0" borderId="19" xfId="0" applyFont="1" applyBorder="1" applyAlignment="1">
      <alignment horizontal="left" vertical="center" wrapText="1"/>
    </xf>
    <xf numFmtId="0" fontId="72" fillId="0" borderId="42" xfId="0" applyFont="1" applyBorder="1" applyAlignment="1">
      <alignment horizontal="left" vertical="center" wrapText="1"/>
    </xf>
    <xf numFmtId="0" fontId="72" fillId="0" borderId="19" xfId="0" applyFont="1" applyBorder="1" applyAlignment="1">
      <alignment horizontal="left" vertical="center"/>
    </xf>
    <xf numFmtId="0" fontId="72" fillId="0" borderId="42" xfId="0" applyFont="1" applyBorder="1" applyAlignment="1">
      <alignment horizontal="left" vertical="center"/>
    </xf>
    <xf numFmtId="0" fontId="26" fillId="34" borderId="0" xfId="0" applyFont="1" applyFill="1" applyAlignment="1">
      <alignment vertical="center"/>
    </xf>
    <xf numFmtId="0" fontId="26" fillId="34" borderId="45" xfId="0" applyFont="1" applyFill="1" applyBorder="1" applyAlignment="1">
      <alignment vertical="center"/>
    </xf>
    <xf numFmtId="0" fontId="27" fillId="40" borderId="50" xfId="0" applyFont="1" applyFill="1" applyBorder="1" applyAlignment="1">
      <alignment horizontal="center" vertical="center" wrapText="1"/>
    </xf>
    <xf numFmtId="0" fontId="27" fillId="40" borderId="50" xfId="0" applyFont="1" applyFill="1" applyBorder="1" applyAlignment="1">
      <alignment vertical="center"/>
    </xf>
    <xf numFmtId="0" fontId="107" fillId="0" borderId="50" xfId="0" applyFont="1" applyBorder="1"/>
    <xf numFmtId="0" fontId="26" fillId="34" borderId="51" xfId="0" applyFont="1" applyFill="1" applyBorder="1" applyAlignment="1">
      <alignment vertical="center"/>
    </xf>
    <xf numFmtId="0" fontId="26" fillId="34" borderId="49" xfId="0" applyFont="1" applyFill="1" applyBorder="1" applyAlignment="1">
      <alignment vertical="center"/>
    </xf>
    <xf numFmtId="0" fontId="26" fillId="34" borderId="39" xfId="0" applyFont="1" applyFill="1" applyBorder="1" applyAlignment="1">
      <alignment vertical="center"/>
    </xf>
    <xf numFmtId="0" fontId="26" fillId="34" borderId="41" xfId="0" applyFont="1" applyFill="1" applyBorder="1" applyAlignment="1">
      <alignment vertical="center"/>
    </xf>
    <xf numFmtId="0" fontId="27" fillId="40" borderId="48" xfId="0" applyFont="1" applyFill="1" applyBorder="1" applyAlignment="1">
      <alignment vertical="center"/>
    </xf>
    <xf numFmtId="0" fontId="27" fillId="40" borderId="43" xfId="0" applyFont="1" applyFill="1" applyBorder="1" applyAlignment="1">
      <alignment vertical="center"/>
    </xf>
    <xf numFmtId="0" fontId="27" fillId="40" borderId="44" xfId="0" applyFont="1" applyFill="1" applyBorder="1" applyAlignment="1">
      <alignment vertical="center"/>
    </xf>
    <xf numFmtId="0" fontId="27" fillId="40" borderId="49" xfId="0" applyFont="1" applyFill="1" applyBorder="1" applyAlignment="1">
      <alignment vertical="center"/>
    </xf>
    <xf numFmtId="0" fontId="27" fillId="40" borderId="45" xfId="0" applyFont="1" applyFill="1" applyBorder="1" applyAlignment="1">
      <alignment vertical="center"/>
    </xf>
    <xf numFmtId="0" fontId="27" fillId="40" borderId="46" xfId="0" applyFont="1" applyFill="1" applyBorder="1" applyAlignment="1">
      <alignment vertical="center"/>
    </xf>
    <xf numFmtId="0" fontId="27" fillId="0" borderId="48" xfId="0" applyFont="1" applyBorder="1" applyAlignment="1">
      <alignment vertical="center"/>
    </xf>
    <xf numFmtId="0" fontId="27" fillId="0" borderId="43" xfId="0" applyFont="1" applyBorder="1" applyAlignment="1">
      <alignment vertical="center"/>
    </xf>
    <xf numFmtId="0" fontId="27" fillId="0" borderId="44" xfId="0" applyFont="1" applyBorder="1" applyAlignment="1">
      <alignment vertical="center"/>
    </xf>
    <xf numFmtId="0" fontId="27" fillId="0" borderId="49" xfId="0" applyFont="1" applyBorder="1" applyAlignment="1">
      <alignment vertical="center"/>
    </xf>
    <xf numFmtId="0" fontId="27" fillId="0" borderId="45" xfId="0" applyFont="1" applyBorder="1" applyAlignment="1">
      <alignment vertical="center"/>
    </xf>
    <xf numFmtId="0" fontId="27" fillId="0" borderId="46" xfId="0" applyFont="1" applyBorder="1" applyAlignment="1">
      <alignment vertical="center"/>
    </xf>
    <xf numFmtId="0" fontId="27" fillId="40" borderId="50" xfId="0" applyFont="1" applyFill="1" applyBorder="1" applyAlignment="1">
      <alignment horizontal="center" vertical="center"/>
    </xf>
    <xf numFmtId="0" fontId="27" fillId="40" borderId="48" xfId="0" applyFont="1" applyFill="1" applyBorder="1" applyAlignment="1">
      <alignment horizontal="center" vertical="center"/>
    </xf>
    <xf numFmtId="0" fontId="27" fillId="40" borderId="43" xfId="0" applyFont="1" applyFill="1" applyBorder="1" applyAlignment="1">
      <alignment horizontal="center" vertical="center"/>
    </xf>
    <xf numFmtId="0" fontId="27" fillId="40" borderId="44" xfId="0" applyFont="1" applyFill="1" applyBorder="1" applyAlignment="1">
      <alignment horizontal="center" vertical="center"/>
    </xf>
    <xf numFmtId="0" fontId="27" fillId="40" borderId="49" xfId="0" applyFont="1" applyFill="1" applyBorder="1" applyAlignment="1">
      <alignment horizontal="center" vertical="center"/>
    </xf>
    <xf numFmtId="0" fontId="27" fillId="40" borderId="45" xfId="0" applyFont="1" applyFill="1" applyBorder="1" applyAlignment="1">
      <alignment horizontal="center" vertical="center"/>
    </xf>
    <xf numFmtId="0" fontId="27" fillId="40" borderId="46" xfId="0" applyFont="1" applyFill="1" applyBorder="1" applyAlignment="1">
      <alignment horizontal="center" vertical="center"/>
    </xf>
    <xf numFmtId="0" fontId="101" fillId="0" borderId="48" xfId="0" applyFont="1" applyBorder="1" applyAlignment="1">
      <alignment horizontal="center" vertical="center" wrapText="1"/>
    </xf>
    <xf numFmtId="0" fontId="101" fillId="0" borderId="49" xfId="0" applyFont="1" applyBorder="1" applyAlignment="1">
      <alignment horizontal="center" vertical="center" wrapText="1"/>
    </xf>
    <xf numFmtId="0" fontId="31" fillId="0" borderId="0" xfId="0" applyFont="1" applyAlignment="1">
      <alignment horizontal="center" vertical="center"/>
    </xf>
    <xf numFmtId="0" fontId="31" fillId="0" borderId="19"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0" xfId="0" applyFont="1" applyAlignment="1">
      <alignment horizontal="center" vertical="center" wrapText="1"/>
    </xf>
    <xf numFmtId="0" fontId="27" fillId="42" borderId="48" xfId="0" applyFont="1" applyFill="1" applyBorder="1" applyAlignment="1">
      <alignment horizontal="center" vertical="center" wrapText="1"/>
    </xf>
    <xf numFmtId="0" fontId="27" fillId="42" borderId="43" xfId="0" applyFont="1" applyFill="1" applyBorder="1" applyAlignment="1">
      <alignment horizontal="center" vertical="center" wrapText="1"/>
    </xf>
    <xf numFmtId="0" fontId="27" fillId="42" borderId="44" xfId="0" applyFont="1" applyFill="1" applyBorder="1" applyAlignment="1">
      <alignment horizontal="center" vertical="center" wrapText="1"/>
    </xf>
    <xf numFmtId="0" fontId="27" fillId="42" borderId="49" xfId="0" applyFont="1" applyFill="1" applyBorder="1" applyAlignment="1">
      <alignment horizontal="center" vertical="center" wrapText="1"/>
    </xf>
    <xf numFmtId="0" fontId="27" fillId="42" borderId="45" xfId="0" applyFont="1" applyFill="1" applyBorder="1" applyAlignment="1">
      <alignment horizontal="center" vertical="center" wrapText="1"/>
    </xf>
    <xf numFmtId="0" fontId="27" fillId="42" borderId="46" xfId="0" applyFont="1" applyFill="1" applyBorder="1" applyAlignment="1">
      <alignment horizontal="center" vertical="center" wrapText="1"/>
    </xf>
    <xf numFmtId="0" fontId="27" fillId="42" borderId="39" xfId="0" applyFont="1" applyFill="1" applyBorder="1" applyAlignment="1">
      <alignment horizontal="center" vertical="center" wrapText="1"/>
    </xf>
    <xf numFmtId="0" fontId="27" fillId="42" borderId="40" xfId="0" applyFont="1" applyFill="1" applyBorder="1" applyAlignment="1">
      <alignment horizontal="center" vertical="center" wrapText="1"/>
    </xf>
    <xf numFmtId="0" fontId="27" fillId="42" borderId="41" xfId="0" applyFont="1" applyFill="1" applyBorder="1" applyAlignment="1">
      <alignment horizontal="center" vertical="center" wrapText="1"/>
    </xf>
    <xf numFmtId="0" fontId="109" fillId="33" borderId="61" xfId="0" applyFont="1" applyFill="1" applyBorder="1" applyAlignment="1">
      <alignment horizontal="center"/>
    </xf>
    <xf numFmtId="0" fontId="109" fillId="33" borderId="0" xfId="0" applyFont="1" applyFill="1" applyAlignment="1">
      <alignment horizontal="center"/>
    </xf>
  </cellXfs>
  <cellStyles count="541">
    <cellStyle name="20% - Accent1" xfId="34"/>
    <cellStyle name="20% - Accent2" xfId="35"/>
    <cellStyle name="20% - Accent3" xfId="36"/>
    <cellStyle name="20% - Accent4" xfId="37"/>
    <cellStyle name="20% - Accent5" xfId="38"/>
    <cellStyle name="20% - Accent6" xfId="39"/>
    <cellStyle name="40% - Accent1" xfId="40"/>
    <cellStyle name="40% - Accent2" xfId="41"/>
    <cellStyle name="40% - Accent3" xfId="42"/>
    <cellStyle name="40% - Accent4" xfId="43"/>
    <cellStyle name="40% - Accent5" xfId="44"/>
    <cellStyle name="40% - Accent6" xfId="45"/>
    <cellStyle name="60% - Accent1" xfId="46"/>
    <cellStyle name="60% - Accent2" xfId="47"/>
    <cellStyle name="60% - Accent3" xfId="48"/>
    <cellStyle name="60% - Accent4" xfId="49"/>
    <cellStyle name="60% - Accent5" xfId="50"/>
    <cellStyle name="60% - Accent6" xfId="51"/>
    <cellStyle name="Accent1" xfId="52"/>
    <cellStyle name="Accent2" xfId="53"/>
    <cellStyle name="Accent3" xfId="54"/>
    <cellStyle name="Accent4" xfId="55"/>
    <cellStyle name="Accent5" xfId="56"/>
    <cellStyle name="Accent6" xfId="57"/>
    <cellStyle name="Bad" xfId="58"/>
    <cellStyle name="Calculation" xfId="59"/>
    <cellStyle name="Check Cell" xfId="60"/>
    <cellStyle name="Date" xfId="1"/>
    <cellStyle name="Euro" xfId="2"/>
    <cellStyle name="Explanatory Text" xfId="61"/>
    <cellStyle name="F2" xfId="3"/>
    <cellStyle name="F3" xfId="4"/>
    <cellStyle name="F4" xfId="5"/>
    <cellStyle name="F5" xfId="6"/>
    <cellStyle name="F6" xfId="7"/>
    <cellStyle name="F7" xfId="8"/>
    <cellStyle name="F8" xfId="9"/>
    <cellStyle name="Fixed" xfId="10"/>
    <cellStyle name="Good" xfId="62"/>
    <cellStyle name="Heading 1" xfId="63"/>
    <cellStyle name="Heading 2" xfId="64"/>
    <cellStyle name="Heading 3" xfId="65"/>
    <cellStyle name="Heading 4" xfId="66"/>
    <cellStyle name="HEADING1" xfId="11"/>
    <cellStyle name="HEADING2" xfId="12"/>
    <cellStyle name="HEADING2 2" xfId="67"/>
    <cellStyle name="HEADING2 3" xfId="68"/>
    <cellStyle name="Hipervínculo" xfId="33" builtinId="8"/>
    <cellStyle name="Hipervínculo 2" xfId="69"/>
    <cellStyle name="Input" xfId="70"/>
    <cellStyle name="Linked Cell" xfId="71"/>
    <cellStyle name="Millares 2" xfId="13"/>
    <cellStyle name="Millares 2 2" xfId="72"/>
    <cellStyle name="Millares 3" xfId="496"/>
    <cellStyle name="Millares 3 3" xfId="539"/>
    <cellStyle name="Moneda 2" xfId="14"/>
    <cellStyle name="Moneda 2 2" xfId="15"/>
    <cellStyle name="Moneda 2 2 2" xfId="16"/>
    <cellStyle name="Moneda 3" xfId="73"/>
    <cellStyle name="Normal" xfId="0" builtinId="0"/>
    <cellStyle name="Normal 10" xfId="74"/>
    <cellStyle name="Normal 10 2" xfId="75"/>
    <cellStyle name="Normal 10 2 2" xfId="76"/>
    <cellStyle name="Normal 10 2 2 2" xfId="77"/>
    <cellStyle name="Normal 10 2 2 2 2" xfId="78"/>
    <cellStyle name="Normal 10 2 2 2 3" xfId="438"/>
    <cellStyle name="Normal 10 2 2 3" xfId="79"/>
    <cellStyle name="Normal 10 2 2 4" xfId="372"/>
    <cellStyle name="Normal 10 2 3" xfId="80"/>
    <cellStyle name="Normal 10 2 3 2" xfId="81"/>
    <cellStyle name="Normal 10 2 3 3" xfId="437"/>
    <cellStyle name="Normal 10 2 4" xfId="82"/>
    <cellStyle name="Normal 10 2 5" xfId="371"/>
    <cellStyle name="Normal 10 3" xfId="83"/>
    <cellStyle name="Normal 10 3 2" xfId="84"/>
    <cellStyle name="Normal 10 3 2 2" xfId="85"/>
    <cellStyle name="Normal 10 3 2 2 2" xfId="86"/>
    <cellStyle name="Normal 10 3 2 2 3" xfId="439"/>
    <cellStyle name="Normal 10 3 2 3" xfId="87"/>
    <cellStyle name="Normal 10 3 2 4" xfId="373"/>
    <cellStyle name="Normal 10 3 3" xfId="88"/>
    <cellStyle name="Normal 10 3 3 2" xfId="89"/>
    <cellStyle name="Normal 10 3 3 3" xfId="435"/>
    <cellStyle name="Normal 10 3 4" xfId="90"/>
    <cellStyle name="Normal 10 3 5" xfId="369"/>
    <cellStyle name="Normal 10 4" xfId="91"/>
    <cellStyle name="Normal 10 4 2" xfId="92"/>
    <cellStyle name="Normal 10 4 2 2" xfId="93"/>
    <cellStyle name="Normal 10 4 2 3" xfId="440"/>
    <cellStyle name="Normal 10 4 3" xfId="94"/>
    <cellStyle name="Normal 10 4 4" xfId="374"/>
    <cellStyle name="Normal 10 5" xfId="95"/>
    <cellStyle name="Normal 10 5 2" xfId="96"/>
    <cellStyle name="Normal 10 5 3" xfId="436"/>
    <cellStyle name="Normal 10 6" xfId="97"/>
    <cellStyle name="Normal 10 7" xfId="370"/>
    <cellStyle name="Normal 11" xfId="32"/>
    <cellStyle name="Normal 11 2" xfId="98"/>
    <cellStyle name="Normal 12" xfId="99"/>
    <cellStyle name="Normal 12 2" xfId="100"/>
    <cellStyle name="Normal 12 2 2" xfId="101"/>
    <cellStyle name="Normal 12 2 2 2" xfId="102"/>
    <cellStyle name="Normal 12 2 2 3" xfId="442"/>
    <cellStyle name="Normal 12 2 3" xfId="103"/>
    <cellStyle name="Normal 12 2 4" xfId="376"/>
    <cellStyle name="Normal 12 3" xfId="104"/>
    <cellStyle name="Normal 12 3 2" xfId="105"/>
    <cellStyle name="Normal 12 3 3" xfId="441"/>
    <cellStyle name="Normal 12 4" xfId="106"/>
    <cellStyle name="Normal 12 5" xfId="375"/>
    <cellStyle name="Normal 13" xfId="107"/>
    <cellStyle name="Normal 13 2" xfId="108"/>
    <cellStyle name="Normal 14" xfId="109"/>
    <cellStyle name="Normal 14 2" xfId="110"/>
    <cellStyle name="Normal 14 2 2" xfId="111"/>
    <cellStyle name="Normal 14 2 3" xfId="443"/>
    <cellStyle name="Normal 14 3" xfId="112"/>
    <cellStyle name="Normal 14 4" xfId="377"/>
    <cellStyle name="Normal 15" xfId="113"/>
    <cellStyle name="Normal 16" xfId="114"/>
    <cellStyle name="Normal 16 2" xfId="115"/>
    <cellStyle name="Normal 16 2 2" xfId="116"/>
    <cellStyle name="Normal 16 2 3" xfId="492"/>
    <cellStyle name="Normal 16 3" xfId="117"/>
    <cellStyle name="Normal 16 4" xfId="426"/>
    <cellStyle name="Normal 17" xfId="118"/>
    <cellStyle name="Normal 18" xfId="119"/>
    <cellStyle name="Normal 18 2" xfId="120"/>
    <cellStyle name="Normal 18 3" xfId="427"/>
    <cellStyle name="Normal 19" xfId="121"/>
    <cellStyle name="Normal 19 2" xfId="362"/>
    <cellStyle name="Normal 2" xfId="17"/>
    <cellStyle name="Normal 2 2" xfId="18"/>
    <cellStyle name="Normal 2 3" xfId="122"/>
    <cellStyle name="Normal 2 4" xfId="123"/>
    <cellStyle name="Normal 2_Copia de PSL_2011 ULTIMO" xfId="124"/>
    <cellStyle name="Normal 2_PSL_2009 AQP FINAL.xls CHARACATO" xfId="494"/>
    <cellStyle name="Normal 20" xfId="125"/>
    <cellStyle name="Normal 21" xfId="126"/>
    <cellStyle name="Normal 21 2" xfId="127"/>
    <cellStyle name="Normal 22" xfId="361"/>
    <cellStyle name="Normal 23" xfId="497"/>
    <cellStyle name="Normal 24" xfId="501"/>
    <cellStyle name="Normal 25" xfId="502"/>
    <cellStyle name="Normal 26" xfId="506"/>
    <cellStyle name="Normal 27" xfId="504"/>
    <cellStyle name="Normal 28" xfId="505"/>
    <cellStyle name="Normal 29" xfId="503"/>
    <cellStyle name="Normal 3" xfId="19"/>
    <cellStyle name="Normal 3 10" xfId="128"/>
    <cellStyle name="Normal 3 10 2" xfId="129"/>
    <cellStyle name="Normal 3 10 3" xfId="428"/>
    <cellStyle name="Normal 3 11" xfId="130"/>
    <cellStyle name="Normal 3 12" xfId="363"/>
    <cellStyle name="Normal 3 2" xfId="20"/>
    <cellStyle name="Normal 3 2 2" xfId="21"/>
    <cellStyle name="Normal 3 2_Copia de PSL_2011 ULTIMO" xfId="131"/>
    <cellStyle name="Normal 3 3" xfId="22"/>
    <cellStyle name="Normal 3 3 2" xfId="23"/>
    <cellStyle name="Normal 3 3 2 10" xfId="498"/>
    <cellStyle name="Normal 3 3 2 2" xfId="31"/>
    <cellStyle name="Normal 3 3 2 2 2" xfId="132"/>
    <cellStyle name="Normal 3 3 2 2 2 2" xfId="133"/>
    <cellStyle name="Normal 3 3 2 2 2 2 2" xfId="134"/>
    <cellStyle name="Normal 3 3 2 2 2 2 2 2" xfId="135"/>
    <cellStyle name="Normal 3 3 2 2 2 2 2 3" xfId="446"/>
    <cellStyle name="Normal 3 3 2 2 2 2 3" xfId="136"/>
    <cellStyle name="Normal 3 3 2 2 2 2 4" xfId="380"/>
    <cellStyle name="Normal 3 3 2 2 2 3" xfId="137"/>
    <cellStyle name="Normal 3 3 2 2 2 3 2" xfId="138"/>
    <cellStyle name="Normal 3 3 2 2 2 3 3" xfId="445"/>
    <cellStyle name="Normal 3 3 2 2 2 4" xfId="139"/>
    <cellStyle name="Normal 3 3 2 2 2 5" xfId="379"/>
    <cellStyle name="Normal 3 3 2 2 3" xfId="140"/>
    <cellStyle name="Normal 3 3 2 2 3 2" xfId="141"/>
    <cellStyle name="Normal 3 3 2 2 3 2 2" xfId="142"/>
    <cellStyle name="Normal 3 3 2 2 3 2 3" xfId="447"/>
    <cellStyle name="Normal 3 3 2 2 3 3" xfId="143"/>
    <cellStyle name="Normal 3 3 2 2 3 4" xfId="381"/>
    <cellStyle name="Normal 3 3 2 2 4" xfId="144"/>
    <cellStyle name="Normal 3 3 2 2 4 2" xfId="145"/>
    <cellStyle name="Normal 3 3 2 2 4 3" xfId="444"/>
    <cellStyle name="Normal 3 3 2 2 5" xfId="146"/>
    <cellStyle name="Normal 3 3 2 2 6" xfId="378"/>
    <cellStyle name="Normal 3 3 2 3" xfId="147"/>
    <cellStyle name="Normal 3 3 2 3 2" xfId="148"/>
    <cellStyle name="Normal 3 3 2 3 2 2" xfId="149"/>
    <cellStyle name="Normal 3 3 2 3 2 2 2" xfId="150"/>
    <cellStyle name="Normal 3 3 2 3 2 2 3" xfId="449"/>
    <cellStyle name="Normal 3 3 2 3 2 3" xfId="151"/>
    <cellStyle name="Normal 3 3 2 3 2 4" xfId="383"/>
    <cellStyle name="Normal 3 3 2 3 3" xfId="152"/>
    <cellStyle name="Normal 3 3 2 3 3 2" xfId="153"/>
    <cellStyle name="Normal 3 3 2 3 3 3" xfId="448"/>
    <cellStyle name="Normal 3 3 2 3 4" xfId="154"/>
    <cellStyle name="Normal 3 3 2 3 5" xfId="382"/>
    <cellStyle name="Normal 3 3 2 4" xfId="155"/>
    <cellStyle name="Normal 3 3 2 4 2" xfId="156"/>
    <cellStyle name="Normal 3 3 2 4 2 2" xfId="157"/>
    <cellStyle name="Normal 3 3 2 4 2 2 2" xfId="158"/>
    <cellStyle name="Normal 3 3 2 4 2 2 3" xfId="451"/>
    <cellStyle name="Normal 3 3 2 4 2 3" xfId="159"/>
    <cellStyle name="Normal 3 3 2 4 2 4" xfId="385"/>
    <cellStyle name="Normal 3 3 2 4 3" xfId="160"/>
    <cellStyle name="Normal 3 3 2 4 3 2" xfId="161"/>
    <cellStyle name="Normal 3 3 2 4 3 3" xfId="450"/>
    <cellStyle name="Normal 3 3 2 4 4" xfId="162"/>
    <cellStyle name="Normal 3 3 2 4 5" xfId="384"/>
    <cellStyle name="Normal 3 3 2 5" xfId="163"/>
    <cellStyle name="Normal 3 3 2 5 2" xfId="164"/>
    <cellStyle name="Normal 3 3 2 5 2 2" xfId="165"/>
    <cellStyle name="Normal 3 3 2 5 2 2 2" xfId="166"/>
    <cellStyle name="Normal 3 3 2 5 2 2 3" xfId="453"/>
    <cellStyle name="Normal 3 3 2 5 2 3" xfId="167"/>
    <cellStyle name="Normal 3 3 2 5 2 4" xfId="387"/>
    <cellStyle name="Normal 3 3 2 5 3" xfId="168"/>
    <cellStyle name="Normal 3 3 2 5 3 2" xfId="169"/>
    <cellStyle name="Normal 3 3 2 5 3 3" xfId="452"/>
    <cellStyle name="Normal 3 3 2 5 4" xfId="170"/>
    <cellStyle name="Normal 3 3 2 5 5" xfId="386"/>
    <cellStyle name="Normal 3 3 2 6" xfId="171"/>
    <cellStyle name="Normal 3 3 2 6 2" xfId="172"/>
    <cellStyle name="Normal 3 3 2 6 2 2" xfId="173"/>
    <cellStyle name="Normal 3 3 2 6 2 3" xfId="454"/>
    <cellStyle name="Normal 3 3 2 6 3" xfId="174"/>
    <cellStyle name="Normal 3 3 2 6 4" xfId="388"/>
    <cellStyle name="Normal 3 3 2 7" xfId="175"/>
    <cellStyle name="Normal 3 3 2 7 2" xfId="176"/>
    <cellStyle name="Normal 3 3 2 7 3" xfId="431"/>
    <cellStyle name="Normal 3 3 2 8" xfId="177"/>
    <cellStyle name="Normal 3 3 2 9" xfId="365"/>
    <cellStyle name="Normal 3 3 3" xfId="178"/>
    <cellStyle name="Normal 3 3 3 2" xfId="179"/>
    <cellStyle name="Normal 3 3 3 2 2" xfId="180"/>
    <cellStyle name="Normal 3 3 3 2 2 2" xfId="181"/>
    <cellStyle name="Normal 3 3 3 2 2 2 2" xfId="182"/>
    <cellStyle name="Normal 3 3 3 2 2 2 3" xfId="457"/>
    <cellStyle name="Normal 3 3 3 2 2 3" xfId="183"/>
    <cellStyle name="Normal 3 3 3 2 2 4" xfId="391"/>
    <cellStyle name="Normal 3 3 3 2 3" xfId="184"/>
    <cellStyle name="Normal 3 3 3 2 3 2" xfId="185"/>
    <cellStyle name="Normal 3 3 3 2 3 3" xfId="456"/>
    <cellStyle name="Normal 3 3 3 2 4" xfId="186"/>
    <cellStyle name="Normal 3 3 3 2 5" xfId="390"/>
    <cellStyle name="Normal 3 3 3 3" xfId="187"/>
    <cellStyle name="Normal 3 3 3 3 2" xfId="188"/>
    <cellStyle name="Normal 3 3 3 3 2 2" xfId="189"/>
    <cellStyle name="Normal 3 3 3 3 2 3" xfId="458"/>
    <cellStyle name="Normal 3 3 3 3 3" xfId="190"/>
    <cellStyle name="Normal 3 3 3 3 4" xfId="392"/>
    <cellStyle name="Normal 3 3 3 4" xfId="191"/>
    <cellStyle name="Normal 3 3 3 4 2" xfId="192"/>
    <cellStyle name="Normal 3 3 3 4 3" xfId="455"/>
    <cellStyle name="Normal 3 3 3 5" xfId="193"/>
    <cellStyle name="Normal 3 3 3 6" xfId="389"/>
    <cellStyle name="Normal 3 3 4" xfId="194"/>
    <cellStyle name="Normal 3 3 4 2" xfId="195"/>
    <cellStyle name="Normal 3 3 4 2 2" xfId="196"/>
    <cellStyle name="Normal 3 3 4 2 2 2" xfId="197"/>
    <cellStyle name="Normal 3 3 4 2 2 3" xfId="460"/>
    <cellStyle name="Normal 3 3 4 2 3" xfId="198"/>
    <cellStyle name="Normal 3 3 4 2 4" xfId="394"/>
    <cellStyle name="Normal 3 3 4 3" xfId="199"/>
    <cellStyle name="Normal 3 3 4 3 2" xfId="200"/>
    <cellStyle name="Normal 3 3 4 3 3" xfId="459"/>
    <cellStyle name="Normal 3 3 4 4" xfId="201"/>
    <cellStyle name="Normal 3 3 4 5" xfId="393"/>
    <cellStyle name="Normal 3 3 5" xfId="202"/>
    <cellStyle name="Normal 3 3 5 2" xfId="203"/>
    <cellStyle name="Normal 3 3 5 2 2" xfId="204"/>
    <cellStyle name="Normal 3 3 5 2 3" xfId="461"/>
    <cellStyle name="Normal 3 3 5 3" xfId="205"/>
    <cellStyle name="Normal 3 3 5 4" xfId="395"/>
    <cellStyle name="Normal 3 3 6" xfId="206"/>
    <cellStyle name="Normal 3 3 6 2" xfId="207"/>
    <cellStyle name="Normal 3 3 6 3" xfId="430"/>
    <cellStyle name="Normal 3 3 7" xfId="208"/>
    <cellStyle name="Normal 3 3 8" xfId="364"/>
    <cellStyle name="Normal 3 3_Copia de PSL_2011 ULTIMO" xfId="209"/>
    <cellStyle name="Normal 3 4" xfId="210"/>
    <cellStyle name="Normal 3 4 2" xfId="211"/>
    <cellStyle name="Normal 3 4 2 2" xfId="212"/>
    <cellStyle name="Normal 3 4 2 2 2" xfId="213"/>
    <cellStyle name="Normal 3 4 2 2 2 2" xfId="214"/>
    <cellStyle name="Normal 3 4 2 2 2 3" xfId="464"/>
    <cellStyle name="Normal 3 4 2 2 3" xfId="215"/>
    <cellStyle name="Normal 3 4 2 2 4" xfId="398"/>
    <cellStyle name="Normal 3 4 2 3" xfId="216"/>
    <cellStyle name="Normal 3 4 2 3 2" xfId="217"/>
    <cellStyle name="Normal 3 4 2 3 3" xfId="463"/>
    <cellStyle name="Normal 3 4 2 4" xfId="218"/>
    <cellStyle name="Normal 3 4 2 5" xfId="397"/>
    <cellStyle name="Normal 3 4 3" xfId="219"/>
    <cellStyle name="Normal 3 4 3 2" xfId="220"/>
    <cellStyle name="Normal 3 4 3 2 2" xfId="221"/>
    <cellStyle name="Normal 3 4 3 2 3" xfId="465"/>
    <cellStyle name="Normal 3 4 3 3" xfId="222"/>
    <cellStyle name="Normal 3 4 3 4" xfId="399"/>
    <cellStyle name="Normal 3 4 4" xfId="223"/>
    <cellStyle name="Normal 3 4 4 2" xfId="224"/>
    <cellStyle name="Normal 3 4 4 3" xfId="462"/>
    <cellStyle name="Normal 3 4 5" xfId="225"/>
    <cellStyle name="Normal 3 4 6" xfId="396"/>
    <cellStyle name="Normal 3 5" xfId="226"/>
    <cellStyle name="Normal 3 5 2" xfId="227"/>
    <cellStyle name="Normal 3 5 2 2" xfId="228"/>
    <cellStyle name="Normal 3 5 2 2 2" xfId="229"/>
    <cellStyle name="Normal 3 5 2 2 3" xfId="467"/>
    <cellStyle name="Normal 3 5 2 3" xfId="230"/>
    <cellStyle name="Normal 3 5 2 4" xfId="401"/>
    <cellStyle name="Normal 3 5 3" xfId="231"/>
    <cellStyle name="Normal 3 5 3 2" xfId="232"/>
    <cellStyle name="Normal 3 5 3 3" xfId="466"/>
    <cellStyle name="Normal 3 5 4" xfId="233"/>
    <cellStyle name="Normal 3 5 5" xfId="400"/>
    <cellStyle name="Normal 3 6" xfId="234"/>
    <cellStyle name="Normal 3 6 2" xfId="235"/>
    <cellStyle name="Normal 3 6 2 2" xfId="236"/>
    <cellStyle name="Normal 3 6 2 3" xfId="468"/>
    <cellStyle name="Normal 3 6 3" xfId="237"/>
    <cellStyle name="Normal 3 6 4" xfId="402"/>
    <cellStyle name="Normal 3 7" xfId="238"/>
    <cellStyle name="Normal 3 7 2" xfId="239"/>
    <cellStyle name="Normal 3 7 2 2" xfId="240"/>
    <cellStyle name="Normal 3 7 2 3" xfId="469"/>
    <cellStyle name="Normal 3 7 3" xfId="241"/>
    <cellStyle name="Normal 3 7 4" xfId="403"/>
    <cellStyle name="Normal 3 8" xfId="242"/>
    <cellStyle name="Normal 3 8 2" xfId="243"/>
    <cellStyle name="Normal 3 8 2 2" xfId="244"/>
    <cellStyle name="Normal 3 8 2 3" xfId="470"/>
    <cellStyle name="Normal 3 8 3" xfId="245"/>
    <cellStyle name="Normal 3 8 4" xfId="404"/>
    <cellStyle name="Normal 3 8 5" xfId="499"/>
    <cellStyle name="Normal 3 9" xfId="246"/>
    <cellStyle name="Normal 3 9 2" xfId="247"/>
    <cellStyle name="Normal 3 9 3" xfId="429"/>
    <cellStyle name="Normal 3_Copia de PSL_2011 ULTIMO" xfId="248"/>
    <cellStyle name="Normal 30" xfId="507"/>
    <cellStyle name="Normal 31" xfId="508"/>
    <cellStyle name="Normal 32" xfId="512"/>
    <cellStyle name="Normal 33" xfId="510"/>
    <cellStyle name="Normal 34" xfId="511"/>
    <cellStyle name="Normal 35" xfId="509"/>
    <cellStyle name="Normal 36" xfId="513"/>
    <cellStyle name="Normal 37" xfId="514"/>
    <cellStyle name="Normal 38" xfId="515"/>
    <cellStyle name="Normal 39" xfId="516"/>
    <cellStyle name="Normal 4" xfId="24"/>
    <cellStyle name="Normal 4 2" xfId="249"/>
    <cellStyle name="Normal 4 2 2" xfId="250"/>
    <cellStyle name="Normal 4 2 2 2" xfId="251"/>
    <cellStyle name="Normal 4 2 2 2 2" xfId="252"/>
    <cellStyle name="Normal 4 2 2 2 2 2" xfId="253"/>
    <cellStyle name="Normal 4 2 2 2 2 3" xfId="473"/>
    <cellStyle name="Normal 4 2 2 2 3" xfId="254"/>
    <cellStyle name="Normal 4 2 2 2 4" xfId="407"/>
    <cellStyle name="Normal 4 2 2 3" xfId="255"/>
    <cellStyle name="Normal 4 2 2 3 2" xfId="256"/>
    <cellStyle name="Normal 4 2 2 3 3" xfId="472"/>
    <cellStyle name="Normal 4 2 2 4" xfId="257"/>
    <cellStyle name="Normal 4 2 2 5" xfId="406"/>
    <cellStyle name="Normal 4 2 3" xfId="258"/>
    <cellStyle name="Normal 4 2 3 2" xfId="259"/>
    <cellStyle name="Normal 4 2 3 2 2" xfId="260"/>
    <cellStyle name="Normal 4 2 3 2 3" xfId="474"/>
    <cellStyle name="Normal 4 2 3 3" xfId="261"/>
    <cellStyle name="Normal 4 2 3 4" xfId="408"/>
    <cellStyle name="Normal 4 2 4" xfId="262"/>
    <cellStyle name="Normal 4 2 4 2" xfId="263"/>
    <cellStyle name="Normal 4 2 4 3" xfId="471"/>
    <cellStyle name="Normal 4 2 5" xfId="264"/>
    <cellStyle name="Normal 4 2 6" xfId="405"/>
    <cellStyle name="Normal 4 3" xfId="265"/>
    <cellStyle name="Normal 4 3 2" xfId="266"/>
    <cellStyle name="Normal 4 3 2 2" xfId="267"/>
    <cellStyle name="Normal 4 3 2 2 2" xfId="268"/>
    <cellStyle name="Normal 4 3 2 2 3" xfId="476"/>
    <cellStyle name="Normal 4 3 2 3" xfId="269"/>
    <cellStyle name="Normal 4 3 2 4" xfId="410"/>
    <cellStyle name="Normal 4 3 3" xfId="270"/>
    <cellStyle name="Normal 4 3 3 2" xfId="271"/>
    <cellStyle name="Normal 4 3 3 3" xfId="475"/>
    <cellStyle name="Normal 4 3 4" xfId="272"/>
    <cellStyle name="Normal 4 3 5" xfId="409"/>
    <cellStyle name="Normal 4 4" xfId="273"/>
    <cellStyle name="Normal 4 4 2" xfId="274"/>
    <cellStyle name="Normal 4 4 2 2" xfId="275"/>
    <cellStyle name="Normal 4 4 2 3" xfId="477"/>
    <cellStyle name="Normal 4 4 3" xfId="276"/>
    <cellStyle name="Normal 4 4 4" xfId="411"/>
    <cellStyle name="Normal 4 5" xfId="277"/>
    <cellStyle name="Normal 4 5 2" xfId="278"/>
    <cellStyle name="Normal 4 5 3" xfId="432"/>
    <cellStyle name="Normal 4 6" xfId="279"/>
    <cellStyle name="Normal 4 7" xfId="366"/>
    <cellStyle name="Normal 40" xfId="517"/>
    <cellStyle name="Normal 41" xfId="518"/>
    <cellStyle name="Normal 42" xfId="519"/>
    <cellStyle name="Normal 43" xfId="520"/>
    <cellStyle name="Normal 44" xfId="521"/>
    <cellStyle name="Normal 45" xfId="522"/>
    <cellStyle name="Normal 46" xfId="523"/>
    <cellStyle name="Normal 47" xfId="524"/>
    <cellStyle name="Normal 48" xfId="525"/>
    <cellStyle name="Normal 49" xfId="526"/>
    <cellStyle name="Normal 5" xfId="25"/>
    <cellStyle name="Normal 50" xfId="529"/>
    <cellStyle name="Normal 51" xfId="530"/>
    <cellStyle name="Normal 52" xfId="532"/>
    <cellStyle name="Normal 53" xfId="533"/>
    <cellStyle name="Normal 54" xfId="534"/>
    <cellStyle name="Normal 55" xfId="535"/>
    <cellStyle name="Normal 56" xfId="527"/>
    <cellStyle name="Normal 57" xfId="528"/>
    <cellStyle name="Normal 58" xfId="531"/>
    <cellStyle name="Normal 59" xfId="536"/>
    <cellStyle name="Normal 6" xfId="26"/>
    <cellStyle name="Normal 6 2" xfId="280"/>
    <cellStyle name="Normal 6 2 2" xfId="281"/>
    <cellStyle name="Normal 6 2 2 2" xfId="282"/>
    <cellStyle name="Normal 6 2 2 2 2" xfId="283"/>
    <cellStyle name="Normal 6 2 2 2 2 2" xfId="284"/>
    <cellStyle name="Normal 6 2 2 2 2 3" xfId="480"/>
    <cellStyle name="Normal 6 2 2 2 3" xfId="285"/>
    <cellStyle name="Normal 6 2 2 2 4" xfId="414"/>
    <cellStyle name="Normal 6 2 2 3" xfId="286"/>
    <cellStyle name="Normal 6 2 2 3 2" xfId="287"/>
    <cellStyle name="Normal 6 2 2 3 3" xfId="479"/>
    <cellStyle name="Normal 6 2 2 4" xfId="288"/>
    <cellStyle name="Normal 6 2 2 5" xfId="413"/>
    <cellStyle name="Normal 6 2 3" xfId="289"/>
    <cellStyle name="Normal 6 2 3 2" xfId="290"/>
    <cellStyle name="Normal 6 2 3 2 2" xfId="291"/>
    <cellStyle name="Normal 6 2 3 2 3" xfId="481"/>
    <cellStyle name="Normal 6 2 3 3" xfId="292"/>
    <cellStyle name="Normal 6 2 3 4" xfId="415"/>
    <cellStyle name="Normal 6 2 4" xfId="293"/>
    <cellStyle name="Normal 6 2 4 2" xfId="294"/>
    <cellStyle name="Normal 6 2 4 3" xfId="478"/>
    <cellStyle name="Normal 6 2 5" xfId="295"/>
    <cellStyle name="Normal 6 2 6" xfId="412"/>
    <cellStyle name="Normal 6 3" xfId="296"/>
    <cellStyle name="Normal 6 3 2" xfId="297"/>
    <cellStyle name="Normal 6 3 2 2" xfId="298"/>
    <cellStyle name="Normal 6 3 2 2 2" xfId="299"/>
    <cellStyle name="Normal 6 3 2 2 3" xfId="483"/>
    <cellStyle name="Normal 6 3 2 3" xfId="300"/>
    <cellStyle name="Normal 6 3 2 4" xfId="417"/>
    <cellStyle name="Normal 6 3 3" xfId="301"/>
    <cellStyle name="Normal 6 3 3 2" xfId="302"/>
    <cellStyle name="Normal 6 3 3 3" xfId="482"/>
    <cellStyle name="Normal 6 3 4" xfId="303"/>
    <cellStyle name="Normal 6 3 5" xfId="416"/>
    <cellStyle name="Normal 6 4" xfId="304"/>
    <cellStyle name="Normal 6 4 2" xfId="305"/>
    <cellStyle name="Normal 6 4 2 2" xfId="306"/>
    <cellStyle name="Normal 6 4 2 3" xfId="484"/>
    <cellStyle name="Normal 6 4 3" xfId="307"/>
    <cellStyle name="Normal 6 4 4" xfId="418"/>
    <cellStyle name="Normal 6 5" xfId="308"/>
    <cellStyle name="Normal 6 6" xfId="309"/>
    <cellStyle name="Normal 6 6 2" xfId="310"/>
    <cellStyle name="Normal 6 6 3" xfId="433"/>
    <cellStyle name="Normal 6 7" xfId="311"/>
    <cellStyle name="Normal 6 8" xfId="367"/>
    <cellStyle name="Normal 6 9" xfId="493"/>
    <cellStyle name="Normal 6_CHARACATO PSL-2010 ULTIMO" xfId="312"/>
    <cellStyle name="Normal 60" xfId="537"/>
    <cellStyle name="Normal 7" xfId="27"/>
    <cellStyle name="Normal 7 2" xfId="313"/>
    <cellStyle name="Normal 7 2 2" xfId="314"/>
    <cellStyle name="Normal 7 2 2 2" xfId="315"/>
    <cellStyle name="Normal 7 2 2 2 2" xfId="316"/>
    <cellStyle name="Normal 7 2 2 2 2 2" xfId="317"/>
    <cellStyle name="Normal 7 2 2 2 2 3" xfId="487"/>
    <cellStyle name="Normal 7 2 2 2 3" xfId="318"/>
    <cellStyle name="Normal 7 2 2 2 4" xfId="421"/>
    <cellStyle name="Normal 7 2 2 3" xfId="319"/>
    <cellStyle name="Normal 7 2 2 3 2" xfId="320"/>
    <cellStyle name="Normal 7 2 2 3 3" xfId="486"/>
    <cellStyle name="Normal 7 2 2 4" xfId="321"/>
    <cellStyle name="Normal 7 2 2 5" xfId="420"/>
    <cellStyle name="Normal 7 2 3" xfId="322"/>
    <cellStyle name="Normal 7 2 3 2" xfId="323"/>
    <cellStyle name="Normal 7 2 3 2 2" xfId="324"/>
    <cellStyle name="Normal 7 2 3 2 3" xfId="488"/>
    <cellStyle name="Normal 7 2 3 3" xfId="325"/>
    <cellStyle name="Normal 7 2 3 4" xfId="422"/>
    <cellStyle name="Normal 7 2 4" xfId="326"/>
    <cellStyle name="Normal 7 2 4 2" xfId="327"/>
    <cellStyle name="Normal 7 2 4 3" xfId="485"/>
    <cellStyle name="Normal 7 2 5" xfId="328"/>
    <cellStyle name="Normal 7 2 6" xfId="419"/>
    <cellStyle name="Normal 7 3" xfId="329"/>
    <cellStyle name="Normal 7 3 2" xfId="330"/>
    <cellStyle name="Normal 7 3 2 2" xfId="331"/>
    <cellStyle name="Normal 7 3 2 2 2" xfId="332"/>
    <cellStyle name="Normal 7 3 2 2 3" xfId="490"/>
    <cellStyle name="Normal 7 3 2 3" xfId="333"/>
    <cellStyle name="Normal 7 3 2 4" xfId="424"/>
    <cellStyle name="Normal 7 3 3" xfId="334"/>
    <cellStyle name="Normal 7 3 3 2" xfId="335"/>
    <cellStyle name="Normal 7 3 3 3" xfId="489"/>
    <cellStyle name="Normal 7 3 4" xfId="336"/>
    <cellStyle name="Normal 7 3 5" xfId="423"/>
    <cellStyle name="Normal 7 4" xfId="337"/>
    <cellStyle name="Normal 7 4 2" xfId="338"/>
    <cellStyle name="Normal 7 4 2 2" xfId="339"/>
    <cellStyle name="Normal 7 4 2 3" xfId="491"/>
    <cellStyle name="Normal 7 4 3" xfId="340"/>
    <cellStyle name="Normal 7 4 4" xfId="425"/>
    <cellStyle name="Normal 7 5" xfId="341"/>
    <cellStyle name="Normal 7 5 2" xfId="342"/>
    <cellStyle name="Normal 7 5 3" xfId="434"/>
    <cellStyle name="Normal 7 6" xfId="343"/>
    <cellStyle name="Normal 7 7" xfId="368"/>
    <cellStyle name="Normal 8" xfId="30"/>
    <cellStyle name="Normal 8 2" xfId="344"/>
    <cellStyle name="Normal 8 2 2" xfId="345"/>
    <cellStyle name="Normal 8 2 3" xfId="346"/>
    <cellStyle name="Normal 8 3" xfId="347"/>
    <cellStyle name="Normal 8 4" xfId="500"/>
    <cellStyle name="Normal 9" xfId="348"/>
    <cellStyle name="Normal 9 2" xfId="349"/>
    <cellStyle name="Normal_DIRECTORIO-RED 2" xfId="540"/>
    <cellStyle name="Normal_FICHA TECNICA" xfId="28"/>
    <cellStyle name="Normal_FICHA TECNICA_PSL_2009 AQP FINAL.xls CHARACATO" xfId="495"/>
    <cellStyle name="Normal_P.S. Buenos Aires 2" xfId="29"/>
    <cellStyle name="Note" xfId="350"/>
    <cellStyle name="Output" xfId="351"/>
    <cellStyle name="Porcentaje 2" xfId="352"/>
    <cellStyle name="Porcentaje 3" xfId="353"/>
    <cellStyle name="Porcentaje 4" xfId="354"/>
    <cellStyle name="Porcentaje 5" xfId="355"/>
    <cellStyle name="Porcentaje 6" xfId="356"/>
    <cellStyle name="Porcentaje 7" xfId="357"/>
    <cellStyle name="Porcentaje 8" xfId="358"/>
    <cellStyle name="Porcentual 3" xfId="538"/>
    <cellStyle name="Title" xfId="359"/>
    <cellStyle name="Warning Text" xfId="360"/>
  </cellStyles>
  <dxfs count="6">
    <dxf>
      <font>
        <b/>
        <i val="0"/>
        <condense val="0"/>
        <extend val="0"/>
        <color indexed="12"/>
      </font>
    </dxf>
    <dxf>
      <font>
        <b/>
        <i val="0"/>
        <condense val="0"/>
        <extend val="0"/>
        <color indexed="10"/>
      </font>
    </dxf>
    <dxf>
      <font>
        <b val="0"/>
        <i val="0"/>
        <color rgb="FFFF0000"/>
      </font>
    </dxf>
    <dxf>
      <font>
        <b val="0"/>
        <i val="0"/>
        <color rgb="FFFF0000"/>
      </font>
    </dxf>
    <dxf>
      <font>
        <b val="0"/>
        <i val="0"/>
        <color rgb="FFFF0000"/>
      </font>
    </dxf>
    <dxf>
      <font>
        <b/>
        <i/>
        <color rgb="FFFF0000"/>
      </font>
    </dxf>
  </dxfs>
  <tableStyles count="0" defaultTableStyle="TableStyleMedium9" defaultPivotStyle="PivotStyleLight16"/>
  <colors>
    <mruColors>
      <color rgb="FFFFFFCC"/>
      <color rgb="FFFFFF66"/>
      <color rgb="FFFF99CC"/>
      <color rgb="FFE7B7E8"/>
      <color rgb="FFC0C0C0"/>
      <color rgb="FF9EF2F4"/>
      <color rgb="FFFFCCCC"/>
      <color rgb="FFF3F9A5"/>
      <color rgb="FF008000"/>
      <color rgb="FFA1F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PE" b="1"/>
              <a:t>PIRAMIDE POBLACIONAL 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PE"/>
        </a:p>
      </c:txPr>
    </c:title>
    <c:autoTitleDeleted val="0"/>
    <c:plotArea>
      <c:layout/>
      <c:barChart>
        <c:barDir val="bar"/>
        <c:grouping val="stacked"/>
        <c:varyColors val="0"/>
        <c:ser>
          <c:idx val="0"/>
          <c:order val="0"/>
          <c:tx>
            <c:strRef>
              <c:f>'F4 POBLACIÓN '!$K$28</c:f>
              <c:strCache>
                <c:ptCount val="1"/>
                <c:pt idx="0">
                  <c:v>N°</c:v>
                </c:pt>
              </c:strCache>
            </c:strRef>
          </c:tx>
          <c:spPr>
            <a:solidFill>
              <a:schemeClr val="accent1"/>
            </a:solidFill>
            <a:ln>
              <a:noFill/>
            </a:ln>
            <a:effectLst/>
          </c:spPr>
          <c:invertIfNegative val="0"/>
          <c:val>
            <c:numRef>
              <c:f>'F4 POBLACIÓN '!$K$29:$K$45</c:f>
              <c:numCache>
                <c:formatCode>0</c:formatCode>
                <c:ptCount val="17"/>
                <c:pt idx="0">
                  <c:v>50.990551328485999</c:v>
                </c:pt>
                <c:pt idx="1">
                  <c:v>127.89223008201112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2985-4E7A-A6FF-53831A664EE7}"/>
            </c:ext>
          </c:extLst>
        </c:ser>
        <c:ser>
          <c:idx val="1"/>
          <c:order val="1"/>
          <c:tx>
            <c:strRef>
              <c:f>'F4 POBLACIÓN '!$M$28</c:f>
              <c:strCache>
                <c:ptCount val="1"/>
                <c:pt idx="0">
                  <c:v>N°</c:v>
                </c:pt>
              </c:strCache>
            </c:strRef>
          </c:tx>
          <c:spPr>
            <a:solidFill>
              <a:srgbClr val="FF99CC"/>
            </a:solidFill>
            <a:ln>
              <a:noFill/>
            </a:ln>
            <a:effectLst/>
          </c:spPr>
          <c:invertIfNegative val="0"/>
          <c:val>
            <c:numRef>
              <c:f>'F4 POBLACIÓN '!$M$29:$M$45</c:f>
              <c:numCache>
                <c:formatCode>0</c:formatCode>
                <c:ptCount val="17"/>
                <c:pt idx="0">
                  <c:v>-49.009448671514001</c:v>
                </c:pt>
                <c:pt idx="1">
                  <c:v>-122.10776991798888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1-2985-4E7A-A6FF-53831A664EE7}"/>
            </c:ext>
          </c:extLst>
        </c:ser>
        <c:dLbls>
          <c:showLegendKey val="0"/>
          <c:showVal val="0"/>
          <c:showCatName val="0"/>
          <c:showSerName val="0"/>
          <c:showPercent val="0"/>
          <c:showBubbleSize val="0"/>
        </c:dLbls>
        <c:gapWidth val="50"/>
        <c:overlap val="100"/>
        <c:axId val="251571960"/>
        <c:axId val="251570000"/>
      </c:barChart>
      <c:catAx>
        <c:axId val="251571960"/>
        <c:scaling>
          <c:orientation val="minMax"/>
        </c:scaling>
        <c:delete val="0"/>
        <c:axPos val="l"/>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251570000"/>
        <c:crosses val="autoZero"/>
        <c:auto val="1"/>
        <c:lblAlgn val="ctr"/>
        <c:lblOffset val="100"/>
        <c:noMultiLvlLbl val="0"/>
      </c:catAx>
      <c:valAx>
        <c:axId val="251570000"/>
        <c:scaling>
          <c:orientation val="minMax"/>
          <c:max val="40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251571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438150</xdr:colOff>
      <xdr:row>81</xdr:row>
      <xdr:rowOff>85725</xdr:rowOff>
    </xdr:from>
    <xdr:ext cx="184731" cy="264560"/>
    <xdr:sp macro="" textlink="">
      <xdr:nvSpPr>
        <xdr:cNvPr id="18" name="17 CuadroTexto">
          <a:extLst>
            <a:ext uri="{FF2B5EF4-FFF2-40B4-BE49-F238E27FC236}">
              <a16:creationId xmlns:a16="http://schemas.microsoft.com/office/drawing/2014/main" id="{00000000-0008-0000-0100-000012000000}"/>
            </a:ext>
          </a:extLst>
        </xdr:cNvPr>
        <xdr:cNvSpPr txBox="1"/>
      </xdr:nvSpPr>
      <xdr:spPr>
        <a:xfrm>
          <a:off x="1200150" y="146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PE" sz="1100"/>
        </a:p>
      </xdr:txBody>
    </xdr:sp>
    <xdr:clientData/>
  </xdr:oneCellAnchor>
  <xdr:oneCellAnchor>
    <xdr:from>
      <xdr:col>6</xdr:col>
      <xdr:colOff>0</xdr:colOff>
      <xdr:row>114</xdr:row>
      <xdr:rowOff>52917</xdr:rowOff>
    </xdr:from>
    <xdr:ext cx="695768" cy="201915"/>
    <xdr:sp macro="" textlink="">
      <xdr:nvSpPr>
        <xdr:cNvPr id="25" name="24 CuadroTexto">
          <a:extLst>
            <a:ext uri="{FF2B5EF4-FFF2-40B4-BE49-F238E27FC236}">
              <a16:creationId xmlns:a16="http://schemas.microsoft.com/office/drawing/2014/main" id="{00000000-0008-0000-0100-000019000000}"/>
            </a:ext>
          </a:extLst>
        </xdr:cNvPr>
        <xdr:cNvSpPr txBox="1"/>
      </xdr:nvSpPr>
      <xdr:spPr>
        <a:xfrm>
          <a:off x="4572000" y="19969692"/>
          <a:ext cx="695768" cy="201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700" b="1">
              <a:solidFill>
                <a:schemeClr val="bg1"/>
              </a:solidFill>
            </a:rPr>
            <a:t>AGUA BUENA</a:t>
          </a:r>
        </a:p>
      </xdr:txBody>
    </xdr:sp>
    <xdr:clientData/>
  </xdr:oneCellAnchor>
  <xdr:oneCellAnchor>
    <xdr:from>
      <xdr:col>5</xdr:col>
      <xdr:colOff>116416</xdr:colOff>
      <xdr:row>111</xdr:row>
      <xdr:rowOff>63500</xdr:rowOff>
    </xdr:from>
    <xdr:ext cx="445378" cy="217560"/>
    <xdr:sp macro="" textlink="">
      <xdr:nvSpPr>
        <xdr:cNvPr id="26" name="25 CuadroTexto">
          <a:extLst>
            <a:ext uri="{FF2B5EF4-FFF2-40B4-BE49-F238E27FC236}">
              <a16:creationId xmlns:a16="http://schemas.microsoft.com/office/drawing/2014/main" id="{00000000-0008-0000-0100-00001A000000}"/>
            </a:ext>
          </a:extLst>
        </xdr:cNvPr>
        <xdr:cNvSpPr txBox="1"/>
      </xdr:nvSpPr>
      <xdr:spPr>
        <a:xfrm>
          <a:off x="3926416" y="19494500"/>
          <a:ext cx="445378" cy="217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800" b="1">
              <a:solidFill>
                <a:schemeClr val="bg1"/>
              </a:solidFill>
            </a:rPr>
            <a:t>PIACA</a:t>
          </a:r>
        </a:p>
      </xdr:txBody>
    </xdr:sp>
    <xdr:clientData/>
  </xdr:oneCellAnchor>
  <xdr:oneCellAnchor>
    <xdr:from>
      <xdr:col>3</xdr:col>
      <xdr:colOff>687916</xdr:colOff>
      <xdr:row>105</xdr:row>
      <xdr:rowOff>116417</xdr:rowOff>
    </xdr:from>
    <xdr:ext cx="878417" cy="217560"/>
    <xdr:sp macro="" textlink="">
      <xdr:nvSpPr>
        <xdr:cNvPr id="27" name="26 CuadroTexto">
          <a:extLst>
            <a:ext uri="{FF2B5EF4-FFF2-40B4-BE49-F238E27FC236}">
              <a16:creationId xmlns:a16="http://schemas.microsoft.com/office/drawing/2014/main" id="{00000000-0008-0000-0100-00001B000000}"/>
            </a:ext>
          </a:extLst>
        </xdr:cNvPr>
        <xdr:cNvSpPr txBox="1"/>
      </xdr:nvSpPr>
      <xdr:spPr>
        <a:xfrm>
          <a:off x="2973916" y="18575867"/>
          <a:ext cx="878417" cy="217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ES" sz="800" b="1">
              <a:solidFill>
                <a:schemeClr val="bg1"/>
              </a:solidFill>
            </a:rPr>
            <a:t>CHARACATO</a:t>
          </a:r>
        </a:p>
      </xdr:txBody>
    </xdr:sp>
    <xdr:clientData/>
  </xdr:oneCellAnchor>
  <xdr:oneCellAnchor>
    <xdr:from>
      <xdr:col>2</xdr:col>
      <xdr:colOff>1026583</xdr:colOff>
      <xdr:row>107</xdr:row>
      <xdr:rowOff>31750</xdr:rowOff>
    </xdr:from>
    <xdr:ext cx="907428" cy="233205"/>
    <xdr:sp macro="" textlink="">
      <xdr:nvSpPr>
        <xdr:cNvPr id="28" name="27 CuadroTexto">
          <a:extLst>
            <a:ext uri="{FF2B5EF4-FFF2-40B4-BE49-F238E27FC236}">
              <a16:creationId xmlns:a16="http://schemas.microsoft.com/office/drawing/2014/main" id="{00000000-0008-0000-0100-00001C000000}"/>
            </a:ext>
          </a:extLst>
        </xdr:cNvPr>
        <xdr:cNvSpPr txBox="1"/>
      </xdr:nvSpPr>
      <xdr:spPr>
        <a:xfrm>
          <a:off x="2283883" y="18815050"/>
          <a:ext cx="907428" cy="233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900" b="1">
              <a:solidFill>
                <a:schemeClr val="bg1"/>
              </a:solidFill>
            </a:rPr>
            <a:t>MACHAHUAYA</a:t>
          </a:r>
        </a:p>
      </xdr:txBody>
    </xdr:sp>
    <xdr:clientData/>
  </xdr:oneCellAnchor>
  <xdr:oneCellAnchor>
    <xdr:from>
      <xdr:col>7</xdr:col>
      <xdr:colOff>391584</xdr:colOff>
      <xdr:row>113</xdr:row>
      <xdr:rowOff>95249</xdr:rowOff>
    </xdr:from>
    <xdr:ext cx="582916" cy="201915"/>
    <xdr:sp macro="" textlink="">
      <xdr:nvSpPr>
        <xdr:cNvPr id="29" name="28 CuadroTexto">
          <a:extLst>
            <a:ext uri="{FF2B5EF4-FFF2-40B4-BE49-F238E27FC236}">
              <a16:creationId xmlns:a16="http://schemas.microsoft.com/office/drawing/2014/main" id="{00000000-0008-0000-0100-00001D000000}"/>
            </a:ext>
          </a:extLst>
        </xdr:cNvPr>
        <xdr:cNvSpPr txBox="1"/>
      </xdr:nvSpPr>
      <xdr:spPr>
        <a:xfrm>
          <a:off x="9048751" y="22299082"/>
          <a:ext cx="582916" cy="201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700" b="1">
              <a:solidFill>
                <a:schemeClr val="bg1"/>
              </a:solidFill>
            </a:rPr>
            <a:t>TOTORANI</a:t>
          </a:r>
        </a:p>
      </xdr:txBody>
    </xdr:sp>
    <xdr:clientData/>
  </xdr:oneCellAnchor>
  <xdr:oneCellAnchor>
    <xdr:from>
      <xdr:col>6</xdr:col>
      <xdr:colOff>412749</xdr:colOff>
      <xdr:row>118</xdr:row>
      <xdr:rowOff>42334</xdr:rowOff>
    </xdr:from>
    <xdr:ext cx="779893" cy="201915"/>
    <xdr:sp macro="" textlink="">
      <xdr:nvSpPr>
        <xdr:cNvPr id="30" name="29 CuadroTexto">
          <a:extLst>
            <a:ext uri="{FF2B5EF4-FFF2-40B4-BE49-F238E27FC236}">
              <a16:creationId xmlns:a16="http://schemas.microsoft.com/office/drawing/2014/main" id="{00000000-0008-0000-0100-00001E000000}"/>
            </a:ext>
          </a:extLst>
        </xdr:cNvPr>
        <xdr:cNvSpPr txBox="1"/>
      </xdr:nvSpPr>
      <xdr:spPr>
        <a:xfrm>
          <a:off x="4984749" y="20606809"/>
          <a:ext cx="779893" cy="201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700" b="1">
              <a:solidFill>
                <a:schemeClr val="bg1"/>
              </a:solidFill>
            </a:rPr>
            <a:t>LA CANDELARIA</a:t>
          </a:r>
        </a:p>
      </xdr:txBody>
    </xdr:sp>
    <xdr:clientData/>
  </xdr:oneCellAnchor>
  <xdr:oneCellAnchor>
    <xdr:from>
      <xdr:col>6</xdr:col>
      <xdr:colOff>222250</xdr:colOff>
      <xdr:row>125</xdr:row>
      <xdr:rowOff>148166</xdr:rowOff>
    </xdr:from>
    <xdr:ext cx="479555" cy="201915"/>
    <xdr:sp macro="" textlink="">
      <xdr:nvSpPr>
        <xdr:cNvPr id="31" name="30 CuadroTexto">
          <a:extLst>
            <a:ext uri="{FF2B5EF4-FFF2-40B4-BE49-F238E27FC236}">
              <a16:creationId xmlns:a16="http://schemas.microsoft.com/office/drawing/2014/main" id="{00000000-0008-0000-0100-00001F000000}"/>
            </a:ext>
          </a:extLst>
        </xdr:cNvPr>
        <xdr:cNvSpPr txBox="1"/>
      </xdr:nvSpPr>
      <xdr:spPr>
        <a:xfrm>
          <a:off x="4794250" y="21846116"/>
          <a:ext cx="479555" cy="201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s-ES" sz="700" b="1">
              <a:solidFill>
                <a:schemeClr val="bg1"/>
              </a:solidFill>
            </a:rPr>
            <a:t>TAZATA</a:t>
          </a:r>
        </a:p>
      </xdr:txBody>
    </xdr:sp>
    <xdr:clientData/>
  </xdr:oneCellAnchor>
  <xdr:twoCellAnchor>
    <xdr:from>
      <xdr:col>5</xdr:col>
      <xdr:colOff>455082</xdr:colOff>
      <xdr:row>122</xdr:row>
      <xdr:rowOff>52916</xdr:rowOff>
    </xdr:from>
    <xdr:to>
      <xdr:col>6</xdr:col>
      <xdr:colOff>751416</xdr:colOff>
      <xdr:row>123</xdr:row>
      <xdr:rowOff>31750</xdr:rowOff>
    </xdr:to>
    <xdr:sp macro="" textlink="">
      <xdr:nvSpPr>
        <xdr:cNvPr id="33" name="32 CuadroTexto">
          <a:extLst>
            <a:ext uri="{FF2B5EF4-FFF2-40B4-BE49-F238E27FC236}">
              <a16:creationId xmlns:a16="http://schemas.microsoft.com/office/drawing/2014/main" id="{00000000-0008-0000-0100-000021000000}"/>
            </a:ext>
          </a:extLst>
        </xdr:cNvPr>
        <xdr:cNvSpPr txBox="1"/>
      </xdr:nvSpPr>
      <xdr:spPr>
        <a:xfrm>
          <a:off x="7588249" y="23875999"/>
          <a:ext cx="1058334" cy="158751"/>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700">
              <a:ln>
                <a:noFill/>
              </a:ln>
              <a:solidFill>
                <a:schemeClr val="bg1"/>
              </a:solidFill>
            </a:rPr>
            <a:t>SAN</a:t>
          </a:r>
          <a:r>
            <a:rPr lang="es-PE" sz="700" baseline="0">
              <a:ln>
                <a:noFill/>
              </a:ln>
              <a:solidFill>
                <a:schemeClr val="bg1"/>
              </a:solidFill>
            </a:rPr>
            <a:t> JOSE DE UZUÑA</a:t>
          </a:r>
          <a:endParaRPr lang="es-PE" sz="700">
            <a:ln>
              <a:noFill/>
            </a:ln>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28</xdr:row>
      <xdr:rowOff>0</xdr:rowOff>
    </xdr:from>
    <xdr:to>
      <xdr:col>7</xdr:col>
      <xdr:colOff>426720</xdr:colOff>
      <xdr:row>47</xdr:row>
      <xdr:rowOff>22860</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238125</xdr:colOff>
      <xdr:row>24</xdr:row>
      <xdr:rowOff>19050</xdr:rowOff>
    </xdr:from>
    <xdr:to>
      <xdr:col>14</xdr:col>
      <xdr:colOff>628650</xdr:colOff>
      <xdr:row>25</xdr:row>
      <xdr:rowOff>152400</xdr:rowOff>
    </xdr:to>
    <xdr:sp macro="" textlink="">
      <xdr:nvSpPr>
        <xdr:cNvPr id="3" name="Flecha abajo 2">
          <a:extLst>
            <a:ext uri="{FF2B5EF4-FFF2-40B4-BE49-F238E27FC236}">
              <a16:creationId xmlns:a16="http://schemas.microsoft.com/office/drawing/2014/main" id="{00000000-0008-0000-0300-000003000000}"/>
            </a:ext>
          </a:extLst>
        </xdr:cNvPr>
        <xdr:cNvSpPr/>
      </xdr:nvSpPr>
      <xdr:spPr>
        <a:xfrm>
          <a:off x="10401300" y="5067300"/>
          <a:ext cx="390525" cy="438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438150</xdr:colOff>
      <xdr:row>85</xdr:row>
      <xdr:rowOff>85725</xdr:rowOff>
    </xdr:from>
    <xdr:ext cx="184731" cy="264560"/>
    <xdr:sp macro="" textlink="">
      <xdr:nvSpPr>
        <xdr:cNvPr id="45" name="44 CuadroTexto">
          <a:extLst>
            <a:ext uri="{FF2B5EF4-FFF2-40B4-BE49-F238E27FC236}">
              <a16:creationId xmlns:a16="http://schemas.microsoft.com/office/drawing/2014/main" id="{00000000-0008-0000-0A00-00002D000000}"/>
            </a:ext>
          </a:extLst>
        </xdr:cNvPr>
        <xdr:cNvSpPr txBox="1"/>
      </xdr:nvSpPr>
      <xdr:spPr>
        <a:xfrm>
          <a:off x="647700" y="26184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PE"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114300</xdr:colOff>
      <xdr:row>0</xdr:row>
      <xdr:rowOff>96965</xdr:rowOff>
    </xdr:to>
    <xdr:sp macro="" textlink="">
      <xdr:nvSpPr>
        <xdr:cNvPr id="2" name="Text Box 291">
          <a:extLst>
            <a:ext uri="{FF2B5EF4-FFF2-40B4-BE49-F238E27FC236}">
              <a16:creationId xmlns:a16="http://schemas.microsoft.com/office/drawing/2014/main" id="{00000000-0008-0000-1000-000002000000}"/>
            </a:ext>
          </a:extLst>
        </xdr:cNvPr>
        <xdr:cNvSpPr txBox="1">
          <a:spLocks noChangeArrowheads="1"/>
        </xdr:cNvSpPr>
      </xdr:nvSpPr>
      <xdr:spPr bwMode="auto">
        <a:xfrm>
          <a:off x="1409700" y="0"/>
          <a:ext cx="114300" cy="96965"/>
        </a:xfrm>
        <a:prstGeom prst="rect">
          <a:avLst/>
        </a:prstGeom>
        <a:noFill/>
        <a:ln w="9525">
          <a:noFill/>
          <a:miter lim="800000"/>
          <a:headEnd/>
          <a:tailEnd/>
        </a:ln>
      </xdr:spPr>
    </xdr:sp>
    <xdr:clientData/>
  </xdr:twoCellAnchor>
  <xdr:twoCellAnchor editAs="oneCell">
    <xdr:from>
      <xdr:col>2</xdr:col>
      <xdr:colOff>0</xdr:colOff>
      <xdr:row>0</xdr:row>
      <xdr:rowOff>0</xdr:rowOff>
    </xdr:from>
    <xdr:to>
      <xdr:col>2</xdr:col>
      <xdr:colOff>114300</xdr:colOff>
      <xdr:row>0</xdr:row>
      <xdr:rowOff>96965</xdr:rowOff>
    </xdr:to>
    <xdr:sp macro="" textlink="">
      <xdr:nvSpPr>
        <xdr:cNvPr id="3" name="Text Box 291">
          <a:extLst>
            <a:ext uri="{FF2B5EF4-FFF2-40B4-BE49-F238E27FC236}">
              <a16:creationId xmlns:a16="http://schemas.microsoft.com/office/drawing/2014/main" id="{00000000-0008-0000-1000-000003000000}"/>
            </a:ext>
          </a:extLst>
        </xdr:cNvPr>
        <xdr:cNvSpPr txBox="1">
          <a:spLocks noChangeArrowheads="1"/>
        </xdr:cNvSpPr>
      </xdr:nvSpPr>
      <xdr:spPr bwMode="auto">
        <a:xfrm>
          <a:off x="1409700" y="0"/>
          <a:ext cx="114300" cy="96965"/>
        </a:xfrm>
        <a:prstGeom prst="rect">
          <a:avLst/>
        </a:prstGeom>
        <a:noFill/>
        <a:ln w="9525">
          <a:noFill/>
          <a:miter lim="800000"/>
          <a:headEnd/>
          <a:tailEnd/>
        </a:ln>
      </xdr:spPr>
    </xdr:sp>
    <xdr:clientData/>
  </xdr:twoCellAnchor>
  <xdr:twoCellAnchor editAs="oneCell">
    <xdr:from>
      <xdr:col>2</xdr:col>
      <xdr:colOff>0</xdr:colOff>
      <xdr:row>0</xdr:row>
      <xdr:rowOff>0</xdr:rowOff>
    </xdr:from>
    <xdr:to>
      <xdr:col>2</xdr:col>
      <xdr:colOff>114300</xdr:colOff>
      <xdr:row>0</xdr:row>
      <xdr:rowOff>96965</xdr:rowOff>
    </xdr:to>
    <xdr:sp macro="" textlink="">
      <xdr:nvSpPr>
        <xdr:cNvPr id="4" name="Text Box 291">
          <a:extLst>
            <a:ext uri="{FF2B5EF4-FFF2-40B4-BE49-F238E27FC236}">
              <a16:creationId xmlns:a16="http://schemas.microsoft.com/office/drawing/2014/main" id="{00000000-0008-0000-1000-000004000000}"/>
            </a:ext>
          </a:extLst>
        </xdr:cNvPr>
        <xdr:cNvSpPr txBox="1">
          <a:spLocks noChangeArrowheads="1"/>
        </xdr:cNvSpPr>
      </xdr:nvSpPr>
      <xdr:spPr bwMode="auto">
        <a:xfrm>
          <a:off x="1409700" y="0"/>
          <a:ext cx="114300" cy="96965"/>
        </a:xfrm>
        <a:prstGeom prst="rect">
          <a:avLst/>
        </a:prstGeom>
        <a:noFill/>
        <a:ln w="9525">
          <a:noFill/>
          <a:miter lim="800000"/>
          <a:headEnd/>
          <a:tailEnd/>
        </a:ln>
      </xdr:spPr>
    </xdr:sp>
    <xdr:clientData/>
  </xdr:twoCellAnchor>
  <xdr:twoCellAnchor editAs="oneCell">
    <xdr:from>
      <xdr:col>2</xdr:col>
      <xdr:colOff>0</xdr:colOff>
      <xdr:row>0</xdr:row>
      <xdr:rowOff>0</xdr:rowOff>
    </xdr:from>
    <xdr:to>
      <xdr:col>2</xdr:col>
      <xdr:colOff>114300</xdr:colOff>
      <xdr:row>0</xdr:row>
      <xdr:rowOff>96203</xdr:rowOff>
    </xdr:to>
    <xdr:sp macro="" textlink="">
      <xdr:nvSpPr>
        <xdr:cNvPr id="5" name="Text Box 291">
          <a:extLst>
            <a:ext uri="{FF2B5EF4-FFF2-40B4-BE49-F238E27FC236}">
              <a16:creationId xmlns:a16="http://schemas.microsoft.com/office/drawing/2014/main" id="{00000000-0008-0000-1000-000005000000}"/>
            </a:ext>
          </a:extLst>
        </xdr:cNvPr>
        <xdr:cNvSpPr txBox="1">
          <a:spLocks noChangeArrowheads="1"/>
        </xdr:cNvSpPr>
      </xdr:nvSpPr>
      <xdr:spPr bwMode="auto">
        <a:xfrm>
          <a:off x="1409700" y="0"/>
          <a:ext cx="114300" cy="96203"/>
        </a:xfrm>
        <a:prstGeom prst="rect">
          <a:avLst/>
        </a:prstGeom>
        <a:noFill/>
        <a:ln w="9525">
          <a:noFill/>
          <a:miter lim="800000"/>
          <a:headEnd/>
          <a:tailEnd/>
        </a:ln>
      </xdr:spPr>
    </xdr:sp>
    <xdr:clientData/>
  </xdr:twoCellAnchor>
  <xdr:twoCellAnchor editAs="oneCell">
    <xdr:from>
      <xdr:col>2</xdr:col>
      <xdr:colOff>0</xdr:colOff>
      <xdr:row>0</xdr:row>
      <xdr:rowOff>0</xdr:rowOff>
    </xdr:from>
    <xdr:to>
      <xdr:col>2</xdr:col>
      <xdr:colOff>114300</xdr:colOff>
      <xdr:row>0</xdr:row>
      <xdr:rowOff>96203</xdr:rowOff>
    </xdr:to>
    <xdr:sp macro="" textlink="">
      <xdr:nvSpPr>
        <xdr:cNvPr id="6" name="Text Box 291">
          <a:extLst>
            <a:ext uri="{FF2B5EF4-FFF2-40B4-BE49-F238E27FC236}">
              <a16:creationId xmlns:a16="http://schemas.microsoft.com/office/drawing/2014/main" id="{00000000-0008-0000-1000-000006000000}"/>
            </a:ext>
          </a:extLst>
        </xdr:cNvPr>
        <xdr:cNvSpPr txBox="1">
          <a:spLocks noChangeArrowheads="1"/>
        </xdr:cNvSpPr>
      </xdr:nvSpPr>
      <xdr:spPr bwMode="auto">
        <a:xfrm>
          <a:off x="1409700" y="0"/>
          <a:ext cx="114300" cy="96203"/>
        </a:xfrm>
        <a:prstGeom prst="rect">
          <a:avLst/>
        </a:prstGeom>
        <a:noFill/>
        <a:ln w="9525">
          <a:noFill/>
          <a:miter lim="800000"/>
          <a:headEnd/>
          <a:tailEnd/>
        </a:ln>
      </xdr:spPr>
    </xdr:sp>
    <xdr:clientData/>
  </xdr:twoCellAnchor>
  <xdr:twoCellAnchor editAs="oneCell">
    <xdr:from>
      <xdr:col>2</xdr:col>
      <xdr:colOff>0</xdr:colOff>
      <xdr:row>0</xdr:row>
      <xdr:rowOff>0</xdr:rowOff>
    </xdr:from>
    <xdr:to>
      <xdr:col>2</xdr:col>
      <xdr:colOff>114300</xdr:colOff>
      <xdr:row>0</xdr:row>
      <xdr:rowOff>96203</xdr:rowOff>
    </xdr:to>
    <xdr:sp macro="" textlink="">
      <xdr:nvSpPr>
        <xdr:cNvPr id="7" name="Text Box 291">
          <a:extLst>
            <a:ext uri="{FF2B5EF4-FFF2-40B4-BE49-F238E27FC236}">
              <a16:creationId xmlns:a16="http://schemas.microsoft.com/office/drawing/2014/main" id="{00000000-0008-0000-1000-000007000000}"/>
            </a:ext>
          </a:extLst>
        </xdr:cNvPr>
        <xdr:cNvSpPr txBox="1">
          <a:spLocks noChangeArrowheads="1"/>
        </xdr:cNvSpPr>
      </xdr:nvSpPr>
      <xdr:spPr bwMode="auto">
        <a:xfrm>
          <a:off x="1409700" y="0"/>
          <a:ext cx="114300" cy="96203"/>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114300</xdr:colOff>
      <xdr:row>0</xdr:row>
      <xdr:rowOff>310243</xdr:rowOff>
    </xdr:to>
    <xdr:sp macro="" textlink="">
      <xdr:nvSpPr>
        <xdr:cNvPr id="2" name="Text Box 291">
          <a:extLst>
            <a:ext uri="{FF2B5EF4-FFF2-40B4-BE49-F238E27FC236}">
              <a16:creationId xmlns:a16="http://schemas.microsoft.com/office/drawing/2014/main" id="{00000000-0008-0000-1100-000002000000}"/>
            </a:ext>
          </a:extLst>
        </xdr:cNvPr>
        <xdr:cNvSpPr txBox="1">
          <a:spLocks noChangeArrowheads="1"/>
        </xdr:cNvSpPr>
      </xdr:nvSpPr>
      <xdr:spPr bwMode="auto">
        <a:xfrm>
          <a:off x="381000" y="0"/>
          <a:ext cx="114300" cy="308882"/>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310243</xdr:rowOff>
    </xdr:to>
    <xdr:sp macro="" textlink="">
      <xdr:nvSpPr>
        <xdr:cNvPr id="3" name="Text Box 291">
          <a:extLst>
            <a:ext uri="{FF2B5EF4-FFF2-40B4-BE49-F238E27FC236}">
              <a16:creationId xmlns:a16="http://schemas.microsoft.com/office/drawing/2014/main" id="{00000000-0008-0000-1100-000003000000}"/>
            </a:ext>
          </a:extLst>
        </xdr:cNvPr>
        <xdr:cNvSpPr txBox="1">
          <a:spLocks noChangeArrowheads="1"/>
        </xdr:cNvSpPr>
      </xdr:nvSpPr>
      <xdr:spPr bwMode="auto">
        <a:xfrm>
          <a:off x="381000" y="0"/>
          <a:ext cx="114300" cy="308882"/>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310243</xdr:rowOff>
    </xdr:to>
    <xdr:sp macro="" textlink="">
      <xdr:nvSpPr>
        <xdr:cNvPr id="4" name="Text Box 291">
          <a:extLst>
            <a:ext uri="{FF2B5EF4-FFF2-40B4-BE49-F238E27FC236}">
              <a16:creationId xmlns:a16="http://schemas.microsoft.com/office/drawing/2014/main" id="{00000000-0008-0000-1100-000004000000}"/>
            </a:ext>
          </a:extLst>
        </xdr:cNvPr>
        <xdr:cNvSpPr txBox="1">
          <a:spLocks noChangeArrowheads="1"/>
        </xdr:cNvSpPr>
      </xdr:nvSpPr>
      <xdr:spPr bwMode="auto">
        <a:xfrm>
          <a:off x="381000" y="0"/>
          <a:ext cx="114300" cy="308882"/>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5" name="Text Box 291">
          <a:extLst>
            <a:ext uri="{FF2B5EF4-FFF2-40B4-BE49-F238E27FC236}">
              <a16:creationId xmlns:a16="http://schemas.microsoft.com/office/drawing/2014/main" id="{00000000-0008-0000-1100-000005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6" name="Text Box 291">
          <a:extLst>
            <a:ext uri="{FF2B5EF4-FFF2-40B4-BE49-F238E27FC236}">
              <a16:creationId xmlns:a16="http://schemas.microsoft.com/office/drawing/2014/main" id="{00000000-0008-0000-1100-000006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7" name="Text Box 291">
          <a:extLst>
            <a:ext uri="{FF2B5EF4-FFF2-40B4-BE49-F238E27FC236}">
              <a16:creationId xmlns:a16="http://schemas.microsoft.com/office/drawing/2014/main" id="{00000000-0008-0000-1100-000007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8" name="Text Box 291">
          <a:extLst>
            <a:ext uri="{FF2B5EF4-FFF2-40B4-BE49-F238E27FC236}">
              <a16:creationId xmlns:a16="http://schemas.microsoft.com/office/drawing/2014/main" id="{00000000-0008-0000-1100-000008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9" name="Text Box 291">
          <a:extLst>
            <a:ext uri="{FF2B5EF4-FFF2-40B4-BE49-F238E27FC236}">
              <a16:creationId xmlns:a16="http://schemas.microsoft.com/office/drawing/2014/main" id="{00000000-0008-0000-1100-000009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0" name="Text Box 291">
          <a:extLst>
            <a:ext uri="{FF2B5EF4-FFF2-40B4-BE49-F238E27FC236}">
              <a16:creationId xmlns:a16="http://schemas.microsoft.com/office/drawing/2014/main" id="{00000000-0008-0000-1100-00000A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11" name="Text Box 291">
          <a:extLst>
            <a:ext uri="{FF2B5EF4-FFF2-40B4-BE49-F238E27FC236}">
              <a16:creationId xmlns:a16="http://schemas.microsoft.com/office/drawing/2014/main" id="{00000000-0008-0000-1100-00000B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12" name="Text Box 291">
          <a:extLst>
            <a:ext uri="{FF2B5EF4-FFF2-40B4-BE49-F238E27FC236}">
              <a16:creationId xmlns:a16="http://schemas.microsoft.com/office/drawing/2014/main" id="{00000000-0008-0000-1100-00000C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3" name="Text Box 291">
          <a:extLst>
            <a:ext uri="{FF2B5EF4-FFF2-40B4-BE49-F238E27FC236}">
              <a16:creationId xmlns:a16="http://schemas.microsoft.com/office/drawing/2014/main" id="{00000000-0008-0000-1100-00000D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4" name="Text Box 291">
          <a:extLst>
            <a:ext uri="{FF2B5EF4-FFF2-40B4-BE49-F238E27FC236}">
              <a16:creationId xmlns:a16="http://schemas.microsoft.com/office/drawing/2014/main" id="{00000000-0008-0000-1100-00000E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5" name="Text Box 291">
          <a:extLst>
            <a:ext uri="{FF2B5EF4-FFF2-40B4-BE49-F238E27FC236}">
              <a16:creationId xmlns:a16="http://schemas.microsoft.com/office/drawing/2014/main" id="{00000000-0008-0000-1100-00000F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16" name="Text Box 291">
          <a:extLst>
            <a:ext uri="{FF2B5EF4-FFF2-40B4-BE49-F238E27FC236}">
              <a16:creationId xmlns:a16="http://schemas.microsoft.com/office/drawing/2014/main" id="{00000000-0008-0000-1100-000010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17" name="Text Box 291">
          <a:extLst>
            <a:ext uri="{FF2B5EF4-FFF2-40B4-BE49-F238E27FC236}">
              <a16:creationId xmlns:a16="http://schemas.microsoft.com/office/drawing/2014/main" id="{00000000-0008-0000-1100-000011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8" name="Text Box 291">
          <a:extLst>
            <a:ext uri="{FF2B5EF4-FFF2-40B4-BE49-F238E27FC236}">
              <a16:creationId xmlns:a16="http://schemas.microsoft.com/office/drawing/2014/main" id="{00000000-0008-0000-1100-000012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19" name="Text Box 291">
          <a:extLst>
            <a:ext uri="{FF2B5EF4-FFF2-40B4-BE49-F238E27FC236}">
              <a16:creationId xmlns:a16="http://schemas.microsoft.com/office/drawing/2014/main" id="{00000000-0008-0000-1100-000013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20" name="Text Box 291">
          <a:extLst>
            <a:ext uri="{FF2B5EF4-FFF2-40B4-BE49-F238E27FC236}">
              <a16:creationId xmlns:a16="http://schemas.microsoft.com/office/drawing/2014/main" id="{00000000-0008-0000-1100-000014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21" name="Text Box 291">
          <a:extLst>
            <a:ext uri="{FF2B5EF4-FFF2-40B4-BE49-F238E27FC236}">
              <a16:creationId xmlns:a16="http://schemas.microsoft.com/office/drawing/2014/main" id="{00000000-0008-0000-1100-000015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22" name="Text Box 291">
          <a:extLst>
            <a:ext uri="{FF2B5EF4-FFF2-40B4-BE49-F238E27FC236}">
              <a16:creationId xmlns:a16="http://schemas.microsoft.com/office/drawing/2014/main" id="{00000000-0008-0000-1100-000016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123825</xdr:colOff>
      <xdr:row>0</xdr:row>
      <xdr:rowOff>152400</xdr:rowOff>
    </xdr:to>
    <xdr:sp macro="" textlink="">
      <xdr:nvSpPr>
        <xdr:cNvPr id="23" name="Text Box 291">
          <a:extLst>
            <a:ext uri="{FF2B5EF4-FFF2-40B4-BE49-F238E27FC236}">
              <a16:creationId xmlns:a16="http://schemas.microsoft.com/office/drawing/2014/main" id="{00000000-0008-0000-1100-000017000000}"/>
            </a:ext>
          </a:extLst>
        </xdr:cNvPr>
        <xdr:cNvSpPr txBox="1">
          <a:spLocks noChangeArrowheads="1"/>
        </xdr:cNvSpPr>
      </xdr:nvSpPr>
      <xdr:spPr bwMode="auto">
        <a:xfrm>
          <a:off x="381000" y="0"/>
          <a:ext cx="123825"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24" name="Text Box 291">
          <a:extLst>
            <a:ext uri="{FF2B5EF4-FFF2-40B4-BE49-F238E27FC236}">
              <a16:creationId xmlns:a16="http://schemas.microsoft.com/office/drawing/2014/main" id="{00000000-0008-0000-1100-000018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25" name="Text Box 291">
          <a:extLst>
            <a:ext uri="{FF2B5EF4-FFF2-40B4-BE49-F238E27FC236}">
              <a16:creationId xmlns:a16="http://schemas.microsoft.com/office/drawing/2014/main" id="{00000000-0008-0000-1100-000019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114300</xdr:colOff>
      <xdr:row>0</xdr:row>
      <xdr:rowOff>152400</xdr:rowOff>
    </xdr:to>
    <xdr:sp macro="" textlink="">
      <xdr:nvSpPr>
        <xdr:cNvPr id="26" name="Text Box 291">
          <a:extLst>
            <a:ext uri="{FF2B5EF4-FFF2-40B4-BE49-F238E27FC236}">
              <a16:creationId xmlns:a16="http://schemas.microsoft.com/office/drawing/2014/main" id="{00000000-0008-0000-1100-00001A000000}"/>
            </a:ext>
          </a:extLst>
        </xdr:cNvPr>
        <xdr:cNvSpPr txBox="1">
          <a:spLocks noChangeArrowheads="1"/>
        </xdr:cNvSpPr>
      </xdr:nvSpPr>
      <xdr:spPr bwMode="auto">
        <a:xfrm>
          <a:off x="381000" y="0"/>
          <a:ext cx="114300" cy="1524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PSL%20trabajado%20en%20sala%20lis\PSL_2008\Trab_12_agos\Alto2008\PSL_AI_200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Windows\Temp\PSL_2008\Trab_12_agos\Alto2008\PSL_AI_20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0.%20PSL%20RSAC%20COG\1.%20Programaci&#243;n%20PSL\PSL%202017%20Aprobado\PSL%20OFICIAL%202017%20Ampliacion%20Paucarp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Ident-CLAS"/>
      <sheetName val="F1 (2)"/>
      <sheetName val="F2 MARCO-E"/>
      <sheetName val="F3 PobDX"/>
      <sheetName val="F4 ServActDX"/>
      <sheetName val="F5 Morbi-MortDX"/>
      <sheetName val="F6 Equip DX"/>
      <sheetName val="F7 RRHH-DX"/>
      <sheetName val="F8 GastoHIST"/>
      <sheetName val="F9 EjecMetasDx"/>
      <sheetName val="F 10 PriorProb"/>
      <sheetName val="F 10A PriorProb"/>
      <sheetName val="F11 ART-OBJS"/>
      <sheetName val="F12 PGR ACT"/>
      <sheetName val="F13 H- Extram"/>
      <sheetName val="F14 DIST-TIEMP"/>
      <sheetName val="F15 Balance RRHH"/>
      <sheetName val="F16Gasto An"/>
      <sheetName val="PRG"/>
      <sheetName val="Anexo 1"/>
      <sheetName val="Anexo 2"/>
      <sheetName val="Anexo 3"/>
      <sheetName val="Invent_CS_mat"/>
      <sheetName val="Invent_PS_villaL"/>
      <sheetName val="Invent_CS_alto"/>
      <sheetName val="Invent_PS_me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sheetData sheetId="15"/>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Ident-CLAS"/>
      <sheetName val="F1 (2)"/>
      <sheetName val="F2 MARCO-E"/>
      <sheetName val="F3 PobDX"/>
      <sheetName val="F4 ServActDX"/>
      <sheetName val="F5 Morbi-MortDX"/>
      <sheetName val="F6 Equip DX"/>
      <sheetName val="F7 RRHH-DX"/>
      <sheetName val="F8 GastoHIST"/>
      <sheetName val="F9 EjecMetasDx"/>
      <sheetName val="F 10 PriorProb"/>
      <sheetName val="F 10A PriorProb"/>
      <sheetName val="F11 ART-OBJS"/>
      <sheetName val="F12 PGR ACT"/>
      <sheetName val="F13 H- Extram"/>
      <sheetName val="F14 DIST-TIEMP"/>
      <sheetName val="F15 Balance RRHH"/>
      <sheetName val="F16Gasto An"/>
      <sheetName val="PRG"/>
      <sheetName val="Anexo 1"/>
      <sheetName val="Anexo 2"/>
      <sheetName val="Anexo 3"/>
      <sheetName val="Invent_CS_mat"/>
      <sheetName val="Invent_PS_villaL"/>
      <sheetName val="Invent_CS_alto"/>
      <sheetName val="Invent_PS_me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sheetData sheetId="15"/>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GENERALIDADESS "/>
      <sheetName val="F2 UBICACION GEOGRAFICA "/>
      <sheetName val="F3 MARCO ESTRATEGICO "/>
      <sheetName val="F4 VISION MISION"/>
      <sheetName val="F5 ORGANIZACION"/>
      <sheetName val="F6A POBLACION "/>
      <sheetName val="F7 INDICADORES SOC"/>
      <sheetName val="F8 INDICADORES CULT ECO "/>
      <sheetName val="F9 MORBIMORTALIDAD "/>
      <sheetName val="F10 SERVICIOS PRESTADOS "/>
      <sheetName val="F11 ACCESIBILIDAD "/>
      <sheetName val="F12 REFERENCIA "/>
      <sheetName val="F13 SERVICIOS OFRECIDOS "/>
      <sheetName val="F14 RRHH "/>
      <sheetName val="F15 INFRAESTRUCTURA EQUIPAM "/>
      <sheetName val="F16 PROBLEMAS PRIORIZADOS"/>
      <sheetName val="F17 FODA "/>
      <sheetName val="F18 HORAS DESPLAZAMIENTOOO"/>
      <sheetName val="F19 PROG ACT"/>
      <sheetName val="F20 HORAS PROFESIONAL"/>
      <sheetName val="F21 BALANCE RRHH"/>
      <sheetName val="F22 PRG PROYECTOS INV"/>
      <sheetName val="ANEXO1_PROB1"/>
      <sheetName val="ANEXO2_PROB3"/>
      <sheetName val="ANEXO3_PROB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0" tint="-0.14999847407452621"/>
  </sheetPr>
  <dimension ref="B1:K41"/>
  <sheetViews>
    <sheetView topLeftCell="A7" zoomScale="70" zoomScaleNormal="70" workbookViewId="0">
      <selection activeCell="B20" sqref="B20"/>
    </sheetView>
  </sheetViews>
  <sheetFormatPr baseColWidth="10" defaultColWidth="11.42578125" defaultRowHeight="14.25" x14ac:dyDescent="0.2"/>
  <cols>
    <col min="1" max="1" width="1.28515625" style="2" customWidth="1"/>
    <col min="2" max="2" width="9.7109375" style="2" customWidth="1"/>
    <col min="3" max="3" width="16" style="2" customWidth="1"/>
    <col min="4" max="4" width="27.5703125" style="2" customWidth="1"/>
    <col min="5" max="6" width="16" style="2" customWidth="1"/>
    <col min="7" max="7" width="17" style="2" customWidth="1"/>
    <col min="8" max="8" width="17.28515625" style="2" customWidth="1"/>
    <col min="9" max="11" width="14.7109375" style="2" customWidth="1"/>
    <col min="12" max="16384" width="11.42578125" style="2"/>
  </cols>
  <sheetData>
    <row r="1" spans="2:9" ht="34.5" customHeight="1" x14ac:dyDescent="0.2">
      <c r="B1" s="909" t="s">
        <v>1764</v>
      </c>
      <c r="C1" s="909"/>
      <c r="D1" s="909"/>
      <c r="E1" s="909"/>
      <c r="F1" s="909"/>
      <c r="G1" s="909"/>
      <c r="H1" s="909"/>
    </row>
    <row r="2" spans="2:9" ht="7.5" customHeight="1" x14ac:dyDescent="0.2"/>
    <row r="3" spans="2:9" ht="18" customHeight="1" x14ac:dyDescent="0.2">
      <c r="B3" s="911" t="s">
        <v>78</v>
      </c>
      <c r="C3" s="912"/>
      <c r="D3" s="912"/>
      <c r="E3" s="912"/>
      <c r="F3" s="912"/>
      <c r="G3" s="912"/>
      <c r="H3" s="913"/>
    </row>
    <row r="4" spans="2:9" ht="6.75" customHeight="1" x14ac:dyDescent="0.2">
      <c r="B4" s="9"/>
    </row>
    <row r="5" spans="2:9" ht="20.25" customHeight="1" x14ac:dyDescent="0.2">
      <c r="B5" s="362" t="s">
        <v>79</v>
      </c>
      <c r="C5" s="124"/>
      <c r="D5" s="124"/>
      <c r="E5" s="124"/>
      <c r="F5" s="124"/>
      <c r="G5" s="125"/>
      <c r="H5" s="126"/>
    </row>
    <row r="6" spans="2:9" ht="4.5" customHeight="1" x14ac:dyDescent="0.2">
      <c r="G6" s="4"/>
      <c r="H6" s="4"/>
    </row>
    <row r="7" spans="2:9" ht="21.95" customHeight="1" x14ac:dyDescent="0.2">
      <c r="B7" s="14" t="s">
        <v>61</v>
      </c>
      <c r="C7" s="10"/>
      <c r="D7" s="11"/>
      <c r="E7" s="902"/>
      <c r="F7" s="902"/>
      <c r="G7" s="902"/>
      <c r="H7" s="902"/>
    </row>
    <row r="8" spans="2:9" ht="21.95" customHeight="1" x14ac:dyDescent="0.2">
      <c r="B8" s="14" t="s">
        <v>1025</v>
      </c>
      <c r="C8" s="10"/>
      <c r="D8" s="11"/>
      <c r="E8" s="902"/>
      <c r="F8" s="902"/>
      <c r="G8" s="902"/>
      <c r="H8" s="902"/>
    </row>
    <row r="9" spans="2:9" ht="21.95" customHeight="1" x14ac:dyDescent="0.2">
      <c r="B9" s="14" t="s">
        <v>1026</v>
      </c>
      <c r="C9" s="10"/>
      <c r="D9" s="11"/>
      <c r="E9" s="910"/>
      <c r="F9" s="910"/>
      <c r="G9" s="910"/>
      <c r="H9" s="910"/>
    </row>
    <row r="10" spans="2:9" ht="21.95" customHeight="1" x14ac:dyDescent="0.2">
      <c r="B10" s="38" t="s">
        <v>1027</v>
      </c>
      <c r="C10" s="12"/>
      <c r="D10" s="13"/>
      <c r="E10" s="902"/>
      <c r="F10" s="902"/>
      <c r="G10" s="902"/>
      <c r="H10" s="902"/>
    </row>
    <row r="11" spans="2:9" ht="28.5" customHeight="1" x14ac:dyDescent="0.2">
      <c r="B11" s="903" t="s">
        <v>1028</v>
      </c>
      <c r="C11" s="904"/>
      <c r="D11" s="905"/>
      <c r="E11" s="906"/>
      <c r="F11" s="907"/>
      <c r="G11" s="907"/>
      <c r="H11" s="908"/>
    </row>
    <row r="12" spans="2:9" ht="21" customHeight="1" x14ac:dyDescent="0.2">
      <c r="B12" s="361" t="s">
        <v>8</v>
      </c>
      <c r="C12" s="116"/>
      <c r="D12" s="117"/>
      <c r="E12" s="118"/>
      <c r="F12" s="119"/>
      <c r="G12" s="120"/>
      <c r="H12" s="121"/>
    </row>
    <row r="13" spans="2:9" ht="21.95" customHeight="1" x14ac:dyDescent="0.2">
      <c r="B13" s="65" t="s">
        <v>58</v>
      </c>
      <c r="C13" s="10"/>
      <c r="D13" s="11"/>
      <c r="E13" s="902"/>
      <c r="F13" s="902"/>
      <c r="G13" s="902"/>
      <c r="H13" s="902"/>
    </row>
    <row r="14" spans="2:9" ht="21.95" customHeight="1" x14ac:dyDescent="0.2">
      <c r="B14" s="65" t="s">
        <v>59</v>
      </c>
      <c r="C14" s="10"/>
      <c r="D14" s="11"/>
      <c r="E14" s="902"/>
      <c r="F14" s="902"/>
      <c r="G14" s="902"/>
      <c r="H14" s="902"/>
    </row>
    <row r="15" spans="2:9" ht="21.95" customHeight="1" x14ac:dyDescent="0.2">
      <c r="B15" s="65" t="s">
        <v>1029</v>
      </c>
      <c r="C15" s="10"/>
      <c r="D15" s="11"/>
      <c r="E15" s="902"/>
      <c r="F15" s="902"/>
      <c r="G15" s="902"/>
      <c r="H15" s="902"/>
    </row>
    <row r="16" spans="2:9" ht="21.95" customHeight="1" x14ac:dyDescent="0.2">
      <c r="B16" s="919" t="s">
        <v>177</v>
      </c>
      <c r="C16" s="920"/>
      <c r="D16" s="921"/>
      <c r="E16" s="922"/>
      <c r="F16" s="922"/>
      <c r="G16" s="922"/>
      <c r="H16" s="922"/>
      <c r="I16" s="9"/>
    </row>
    <row r="17" spans="2:11" ht="21.95" customHeight="1" x14ac:dyDescent="0.2">
      <c r="B17" s="919" t="s">
        <v>1765</v>
      </c>
      <c r="C17" s="920"/>
      <c r="D17" s="921"/>
      <c r="E17" s="917"/>
      <c r="F17" s="917"/>
      <c r="G17" s="917"/>
      <c r="H17" s="917"/>
      <c r="I17" s="9"/>
    </row>
    <row r="18" spans="2:11" ht="21.95" customHeight="1" x14ac:dyDescent="0.2">
      <c r="B18" s="365" t="s">
        <v>1766</v>
      </c>
      <c r="C18" s="418"/>
      <c r="D18" s="419"/>
      <c r="E18" s="917"/>
      <c r="F18" s="917"/>
      <c r="G18" s="917"/>
      <c r="H18" s="917"/>
      <c r="I18" s="9"/>
    </row>
    <row r="19" spans="2:11" ht="21.95" customHeight="1" x14ac:dyDescent="0.2">
      <c r="B19" s="919" t="s">
        <v>1030</v>
      </c>
      <c r="C19" s="920"/>
      <c r="D19" s="921"/>
      <c r="E19" s="918"/>
      <c r="F19" s="918"/>
      <c r="G19" s="918"/>
      <c r="H19" s="918"/>
    </row>
    <row r="20" spans="2:11" ht="21.95" customHeight="1" x14ac:dyDescent="0.2">
      <c r="B20" s="833" t="s">
        <v>62</v>
      </c>
      <c r="C20" s="10"/>
      <c r="D20" s="11"/>
      <c r="E20" s="910"/>
      <c r="F20" s="910"/>
      <c r="G20" s="910"/>
      <c r="H20" s="910"/>
    </row>
    <row r="21" spans="2:11" ht="21" customHeight="1" x14ac:dyDescent="0.2">
      <c r="B21" s="360" t="s">
        <v>53</v>
      </c>
      <c r="C21" s="122"/>
      <c r="D21" s="123"/>
      <c r="E21" s="118"/>
      <c r="F21" s="119"/>
      <c r="G21" s="120"/>
      <c r="H21" s="121"/>
    </row>
    <row r="22" spans="2:11" ht="21.95" customHeight="1" x14ac:dyDescent="0.2">
      <c r="B22" s="69" t="s">
        <v>54</v>
      </c>
      <c r="C22" s="10"/>
      <c r="D22" s="11"/>
      <c r="E22" s="924"/>
      <c r="F22" s="925"/>
      <c r="G22" s="925"/>
      <c r="H22" s="926"/>
    </row>
    <row r="23" spans="2:11" ht="21.95" customHeight="1" x14ac:dyDescent="0.2">
      <c r="B23" s="69" t="s">
        <v>55</v>
      </c>
      <c r="C23" s="10"/>
      <c r="D23" s="11"/>
      <c r="E23" s="924"/>
      <c r="F23" s="925"/>
      <c r="G23" s="925"/>
      <c r="H23" s="926"/>
    </row>
    <row r="24" spans="2:11" ht="21.95" customHeight="1" x14ac:dyDescent="0.2">
      <c r="B24" s="70" t="s">
        <v>56</v>
      </c>
      <c r="C24" s="12"/>
      <c r="D24" s="13"/>
      <c r="E24" s="927"/>
      <c r="F24" s="928"/>
      <c r="G24" s="928"/>
      <c r="H24" s="929"/>
    </row>
    <row r="25" spans="2:11" x14ac:dyDescent="0.2">
      <c r="C25" s="15"/>
      <c r="E25" s="16"/>
      <c r="F25" s="16"/>
      <c r="G25" s="16"/>
      <c r="H25" s="16"/>
    </row>
    <row r="26" spans="2:11" ht="27" customHeight="1" x14ac:dyDescent="0.2">
      <c r="B26" s="923" t="s">
        <v>182</v>
      </c>
      <c r="C26" s="923"/>
      <c r="D26" s="923"/>
      <c r="E26" s="923"/>
      <c r="F26" s="923"/>
      <c r="G26" s="923"/>
      <c r="H26" s="923"/>
      <c r="I26" s="923"/>
      <c r="J26" s="923"/>
      <c r="K26" s="923"/>
    </row>
    <row r="28" spans="2:11" s="364" customFormat="1" ht="72" customHeight="1" x14ac:dyDescent="0.2">
      <c r="B28" s="363" t="s">
        <v>57</v>
      </c>
      <c r="C28" s="363" t="s">
        <v>178</v>
      </c>
      <c r="D28" s="363" t="s">
        <v>181</v>
      </c>
      <c r="E28" s="363" t="s">
        <v>58</v>
      </c>
      <c r="F28" s="363" t="s">
        <v>59</v>
      </c>
      <c r="G28" s="363" t="s">
        <v>1767</v>
      </c>
      <c r="H28" s="363" t="s">
        <v>179</v>
      </c>
      <c r="I28" s="363" t="s">
        <v>1031</v>
      </c>
      <c r="J28" s="363" t="s">
        <v>1032</v>
      </c>
      <c r="K28" s="363" t="s">
        <v>180</v>
      </c>
    </row>
    <row r="29" spans="2:11" ht="21.95" customHeight="1" x14ac:dyDescent="0.2">
      <c r="B29" s="71"/>
      <c r="C29" s="72"/>
      <c r="D29" s="99"/>
      <c r="E29" s="71"/>
      <c r="F29" s="73"/>
      <c r="G29" s="17"/>
      <c r="H29" s="74" t="s">
        <v>2469</v>
      </c>
      <c r="I29" s="56"/>
      <c r="J29" s="75"/>
      <c r="K29" s="100">
        <v>1</v>
      </c>
    </row>
    <row r="30" spans="2:11" ht="21.95" customHeight="1" x14ac:dyDescent="0.2">
      <c r="B30" s="71"/>
      <c r="C30" s="72"/>
      <c r="D30" s="99"/>
      <c r="E30" s="71"/>
      <c r="F30" s="73"/>
      <c r="G30" s="17"/>
      <c r="H30" s="18"/>
      <c r="I30" s="56"/>
      <c r="J30" s="76"/>
      <c r="K30" s="100">
        <v>1</v>
      </c>
    </row>
    <row r="31" spans="2:11" ht="21.95" customHeight="1" x14ac:dyDescent="0.2">
      <c r="B31" s="71"/>
      <c r="C31" s="72"/>
      <c r="D31" s="99"/>
      <c r="E31" s="71"/>
      <c r="F31" s="73"/>
      <c r="G31" s="17"/>
      <c r="H31" s="18"/>
      <c r="I31" s="56"/>
      <c r="J31" s="76"/>
      <c r="K31" s="100">
        <v>1</v>
      </c>
    </row>
    <row r="32" spans="2:11" ht="21.95" customHeight="1" x14ac:dyDescent="0.2">
      <c r="B32" s="71"/>
      <c r="C32" s="72"/>
      <c r="D32" s="99"/>
      <c r="E32" s="71"/>
      <c r="F32" s="73"/>
      <c r="G32" s="17"/>
      <c r="H32" s="18"/>
      <c r="I32" s="56"/>
      <c r="J32" s="76"/>
      <c r="K32" s="100"/>
    </row>
    <row r="33" spans="2:11" ht="21.95" customHeight="1" x14ac:dyDescent="0.2">
      <c r="B33" s="71"/>
      <c r="C33" s="72"/>
      <c r="D33" s="99"/>
      <c r="E33" s="71"/>
      <c r="F33" s="73"/>
      <c r="G33" s="17"/>
      <c r="H33" s="18"/>
      <c r="I33" s="77"/>
      <c r="J33" s="76"/>
      <c r="K33" s="100">
        <v>1</v>
      </c>
    </row>
    <row r="34" spans="2:11" ht="21.95" customHeight="1" x14ac:dyDescent="0.2">
      <c r="B34" s="71"/>
      <c r="C34" s="72"/>
      <c r="D34" s="73"/>
      <c r="E34" s="71"/>
      <c r="F34" s="73"/>
      <c r="G34" s="17"/>
      <c r="H34" s="18"/>
      <c r="I34" s="77"/>
      <c r="J34" s="76"/>
      <c r="K34" s="100"/>
    </row>
    <row r="35" spans="2:11" ht="21.95" customHeight="1" x14ac:dyDescent="0.2">
      <c r="B35" s="71"/>
      <c r="C35" s="72"/>
      <c r="D35" s="99"/>
      <c r="E35" s="71"/>
      <c r="F35" s="73"/>
      <c r="G35" s="17"/>
      <c r="H35" s="18"/>
      <c r="I35" s="56"/>
      <c r="J35" s="76"/>
      <c r="K35" s="100"/>
    </row>
    <row r="36" spans="2:11" ht="21.95" customHeight="1" x14ac:dyDescent="0.2">
      <c r="B36" s="71"/>
      <c r="C36" s="72"/>
      <c r="D36" s="99"/>
      <c r="E36" s="71"/>
      <c r="F36" s="73"/>
      <c r="G36" s="17"/>
      <c r="H36" s="18"/>
      <c r="I36" s="56"/>
      <c r="J36" s="76"/>
      <c r="K36" s="100"/>
    </row>
    <row r="37" spans="2:11" ht="21.95" customHeight="1" x14ac:dyDescent="0.2">
      <c r="B37" s="914" t="s">
        <v>65</v>
      </c>
      <c r="C37" s="915"/>
      <c r="D37" s="915"/>
      <c r="E37" s="915"/>
      <c r="F37" s="915"/>
      <c r="G37" s="915"/>
      <c r="H37" s="915"/>
      <c r="I37" s="915"/>
      <c r="J37" s="916"/>
      <c r="K37" s="100">
        <f>SUM(K29:K36)</f>
        <v>4</v>
      </c>
    </row>
    <row r="38" spans="2:11" ht="21.95" customHeight="1" x14ac:dyDescent="0.2"/>
    <row r="39" spans="2:11" x14ac:dyDescent="0.2">
      <c r="B39" s="2" t="s">
        <v>141</v>
      </c>
    </row>
    <row r="40" spans="2:11" x14ac:dyDescent="0.2">
      <c r="B40" s="2" t="s">
        <v>142</v>
      </c>
    </row>
    <row r="41" spans="2:11" x14ac:dyDescent="0.2">
      <c r="B41" s="2" t="s">
        <v>143</v>
      </c>
    </row>
  </sheetData>
  <mergeCells count="24">
    <mergeCell ref="B37:J37"/>
    <mergeCell ref="E18:H18"/>
    <mergeCell ref="E19:H19"/>
    <mergeCell ref="B17:D17"/>
    <mergeCell ref="E16:H16"/>
    <mergeCell ref="E17:H17"/>
    <mergeCell ref="B26:K26"/>
    <mergeCell ref="B16:D16"/>
    <mergeCell ref="B19:D19"/>
    <mergeCell ref="E20:H20"/>
    <mergeCell ref="E22:H22"/>
    <mergeCell ref="E23:H23"/>
    <mergeCell ref="E24:H24"/>
    <mergeCell ref="B1:H1"/>
    <mergeCell ref="E7:H7"/>
    <mergeCell ref="E8:H8"/>
    <mergeCell ref="E9:H9"/>
    <mergeCell ref="E10:H10"/>
    <mergeCell ref="B3:H3"/>
    <mergeCell ref="E15:H15"/>
    <mergeCell ref="E13:H13"/>
    <mergeCell ref="E14:H14"/>
    <mergeCell ref="B11:D11"/>
    <mergeCell ref="E11:H11"/>
  </mergeCells>
  <pageMargins left="0.45" right="0.32" top="0.75" bottom="0.22" header="0.3" footer="0.3"/>
  <pageSetup paperSize="9" scale="6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14999847407452621"/>
  </sheetPr>
  <dimension ref="B2:F85"/>
  <sheetViews>
    <sheetView zoomScale="90" zoomScaleNormal="90" workbookViewId="0">
      <selection activeCell="I19" sqref="I19"/>
    </sheetView>
  </sheetViews>
  <sheetFormatPr baseColWidth="10" defaultColWidth="11.42578125" defaultRowHeight="14.25" x14ac:dyDescent="0.2"/>
  <cols>
    <col min="1" max="1" width="3.140625" style="78" customWidth="1"/>
    <col min="2" max="2" width="25.7109375" style="78" customWidth="1"/>
    <col min="3" max="6" width="16" style="78" customWidth="1"/>
    <col min="7" max="16384" width="11.42578125" style="78"/>
  </cols>
  <sheetData>
    <row r="2" spans="2:6" ht="22.5" customHeight="1" x14ac:dyDescent="0.2">
      <c r="B2" s="930" t="s">
        <v>80</v>
      </c>
      <c r="C2" s="931"/>
      <c r="D2" s="931"/>
      <c r="E2" s="931"/>
      <c r="F2" s="932"/>
    </row>
    <row r="3" spans="2:6" x14ac:dyDescent="0.2">
      <c r="B3" s="80"/>
      <c r="C3" s="80"/>
      <c r="D3" s="80"/>
      <c r="E3" s="80"/>
      <c r="F3" s="80"/>
    </row>
    <row r="4" spans="2:6" x14ac:dyDescent="0.2">
      <c r="B4" s="80" t="s">
        <v>1</v>
      </c>
      <c r="C4" s="80"/>
      <c r="D4" s="80"/>
      <c r="E4" s="80"/>
      <c r="F4" s="80"/>
    </row>
    <row r="5" spans="2:6" x14ac:dyDescent="0.2">
      <c r="B5" s="80"/>
      <c r="C5" s="80"/>
      <c r="D5" s="80"/>
      <c r="E5" s="80"/>
      <c r="F5" s="80"/>
    </row>
    <row r="6" spans="2:6" ht="25.5" x14ac:dyDescent="0.2">
      <c r="B6" s="112" t="s">
        <v>26</v>
      </c>
      <c r="C6" s="113" t="s">
        <v>197</v>
      </c>
      <c r="D6" s="113" t="s">
        <v>144</v>
      </c>
      <c r="E6" s="113" t="s">
        <v>198</v>
      </c>
      <c r="F6" s="113" t="s">
        <v>145</v>
      </c>
    </row>
    <row r="7" spans="2:6" x14ac:dyDescent="0.2">
      <c r="B7" s="102"/>
      <c r="C7" s="103"/>
      <c r="D7" s="104"/>
      <c r="E7" s="76">
        <v>4</v>
      </c>
      <c r="F7" s="105"/>
    </row>
    <row r="8" spans="2:6" x14ac:dyDescent="0.2">
      <c r="B8" s="102"/>
      <c r="C8" s="106"/>
      <c r="D8" s="104"/>
      <c r="E8" s="76">
        <v>5</v>
      </c>
      <c r="F8" s="105"/>
    </row>
    <row r="9" spans="2:6" x14ac:dyDescent="0.2">
      <c r="B9" s="102"/>
      <c r="C9" s="103"/>
      <c r="D9" s="104"/>
      <c r="E9" s="76"/>
      <c r="F9" s="105"/>
    </row>
    <row r="10" spans="2:6" x14ac:dyDescent="0.2">
      <c r="B10" s="102"/>
      <c r="C10" s="103"/>
      <c r="D10" s="104"/>
      <c r="E10" s="76">
        <v>10</v>
      </c>
      <c r="F10" s="105"/>
    </row>
    <row r="11" spans="2:6" x14ac:dyDescent="0.2">
      <c r="B11" s="102"/>
      <c r="C11" s="103"/>
      <c r="D11" s="104"/>
      <c r="E11" s="76"/>
      <c r="F11" s="105"/>
    </row>
    <row r="12" spans="2:6" x14ac:dyDescent="0.2">
      <c r="B12" s="102"/>
      <c r="C12" s="103"/>
      <c r="D12" s="104"/>
      <c r="E12" s="76"/>
      <c r="F12" s="105"/>
    </row>
    <row r="13" spans="2:6" x14ac:dyDescent="0.2">
      <c r="B13" s="107"/>
      <c r="C13" s="103"/>
      <c r="D13" s="104"/>
      <c r="E13" s="76"/>
      <c r="F13" s="105"/>
    </row>
    <row r="14" spans="2:6" x14ac:dyDescent="0.2">
      <c r="B14" s="107"/>
      <c r="C14" s="103"/>
      <c r="D14" s="104"/>
      <c r="E14" s="76"/>
      <c r="F14" s="105"/>
    </row>
    <row r="15" spans="2:6" x14ac:dyDescent="0.2">
      <c r="B15" s="944" t="s">
        <v>65</v>
      </c>
      <c r="C15" s="945"/>
      <c r="D15" s="945"/>
      <c r="E15" s="601">
        <f>SUM(E7:E14)</f>
        <v>19</v>
      </c>
      <c r="F15" s="580"/>
    </row>
    <row r="16" spans="2:6" x14ac:dyDescent="0.2">
      <c r="B16" s="80"/>
      <c r="C16" s="80"/>
      <c r="D16" s="80"/>
      <c r="E16" s="80"/>
      <c r="F16" s="80"/>
    </row>
    <row r="17" spans="2:6" x14ac:dyDescent="0.2">
      <c r="B17" s="80"/>
      <c r="C17" s="80"/>
      <c r="D17" s="80"/>
      <c r="E17" s="80"/>
      <c r="F17" s="80"/>
    </row>
    <row r="18" spans="2:6" x14ac:dyDescent="0.2">
      <c r="B18" s="938" t="s">
        <v>26</v>
      </c>
      <c r="C18" s="939" t="s">
        <v>125</v>
      </c>
      <c r="D18" s="939"/>
      <c r="E18" s="939"/>
      <c r="F18" s="939"/>
    </row>
    <row r="19" spans="2:6" x14ac:dyDescent="0.2">
      <c r="B19" s="938"/>
      <c r="C19" s="423" t="s">
        <v>131</v>
      </c>
      <c r="D19" s="423" t="s">
        <v>132</v>
      </c>
      <c r="E19" s="940" t="s">
        <v>133</v>
      </c>
      <c r="F19" s="941"/>
    </row>
    <row r="20" spans="2:6" x14ac:dyDescent="0.2">
      <c r="B20" s="81"/>
      <c r="C20" s="581"/>
      <c r="D20" s="581"/>
      <c r="E20" s="942"/>
      <c r="F20" s="943"/>
    </row>
    <row r="21" spans="2:6" x14ac:dyDescent="0.2">
      <c r="B21" s="81"/>
      <c r="C21" s="581"/>
      <c r="D21" s="581"/>
      <c r="E21" s="942"/>
      <c r="F21" s="943"/>
    </row>
    <row r="22" spans="2:6" x14ac:dyDescent="0.2">
      <c r="B22" s="81"/>
      <c r="C22" s="581"/>
      <c r="D22" s="581"/>
      <c r="E22" s="942"/>
      <c r="F22" s="943"/>
    </row>
    <row r="23" spans="2:6" x14ac:dyDescent="0.2">
      <c r="B23" s="81"/>
      <c r="C23" s="581"/>
      <c r="D23" s="581"/>
      <c r="E23" s="942"/>
      <c r="F23" s="943"/>
    </row>
    <row r="24" spans="2:6" x14ac:dyDescent="0.2">
      <c r="B24" s="81"/>
      <c r="C24" s="581"/>
      <c r="D24" s="581"/>
      <c r="E24" s="942"/>
      <c r="F24" s="943"/>
    </row>
    <row r="25" spans="2:6" x14ac:dyDescent="0.2">
      <c r="B25" s="81"/>
      <c r="C25" s="581"/>
      <c r="D25" s="581"/>
      <c r="E25" s="942"/>
      <c r="F25" s="943"/>
    </row>
    <row r="26" spans="2:6" x14ac:dyDescent="0.2">
      <c r="B26" s="84"/>
      <c r="C26" s="581"/>
      <c r="D26" s="581"/>
      <c r="E26" s="942"/>
      <c r="F26" s="943"/>
    </row>
    <row r="27" spans="2:6" x14ac:dyDescent="0.2">
      <c r="B27" s="84"/>
      <c r="C27" s="581"/>
      <c r="D27" s="581"/>
      <c r="E27" s="942"/>
      <c r="F27" s="943"/>
    </row>
    <row r="28" spans="2:6" x14ac:dyDescent="0.2">
      <c r="B28" s="81"/>
      <c r="C28" s="581"/>
      <c r="D28" s="581"/>
      <c r="E28" s="942"/>
      <c r="F28" s="943"/>
    </row>
    <row r="29" spans="2:6" x14ac:dyDescent="0.2">
      <c r="B29" s="80"/>
      <c r="C29" s="80"/>
      <c r="D29" s="80"/>
      <c r="E29" s="80"/>
      <c r="F29" s="80"/>
    </row>
    <row r="30" spans="2:6" x14ac:dyDescent="0.2">
      <c r="B30" s="953" t="s">
        <v>126</v>
      </c>
      <c r="C30" s="954"/>
      <c r="D30" s="954"/>
      <c r="E30" s="954"/>
      <c r="F30" s="955"/>
    </row>
    <row r="31" spans="2:6" x14ac:dyDescent="0.2">
      <c r="B31" s="112" t="s">
        <v>59</v>
      </c>
      <c r="C31" s="947" t="s">
        <v>127</v>
      </c>
      <c r="D31" s="948"/>
      <c r="E31" s="947" t="s">
        <v>130</v>
      </c>
      <c r="F31" s="948"/>
    </row>
    <row r="32" spans="2:6" x14ac:dyDescent="0.2">
      <c r="B32" s="189"/>
      <c r="C32" s="949"/>
      <c r="D32" s="950"/>
      <c r="E32" s="951"/>
      <c r="F32" s="952"/>
    </row>
    <row r="33" spans="2:6" x14ac:dyDescent="0.2">
      <c r="B33" s="189"/>
      <c r="C33" s="949"/>
      <c r="D33" s="950"/>
      <c r="E33" s="951"/>
      <c r="F33" s="952"/>
    </row>
    <row r="34" spans="2:6" x14ac:dyDescent="0.2">
      <c r="B34" s="81"/>
      <c r="C34" s="936"/>
      <c r="D34" s="937"/>
      <c r="E34" s="934"/>
      <c r="F34" s="935"/>
    </row>
    <row r="35" spans="2:6" x14ac:dyDescent="0.2">
      <c r="B35" s="81"/>
      <c r="C35" s="83"/>
      <c r="D35" s="82"/>
      <c r="E35" s="934"/>
      <c r="F35" s="935"/>
    </row>
    <row r="36" spans="2:6" x14ac:dyDescent="0.2">
      <c r="B36" s="81"/>
      <c r="C36" s="936"/>
      <c r="D36" s="937"/>
      <c r="E36" s="934"/>
      <c r="F36" s="935"/>
    </row>
    <row r="37" spans="2:6" x14ac:dyDescent="0.2">
      <c r="B37" s="84"/>
      <c r="C37" s="83"/>
      <c r="D37" s="82"/>
      <c r="E37" s="934"/>
      <c r="F37" s="935"/>
    </row>
    <row r="38" spans="2:6" x14ac:dyDescent="0.2">
      <c r="B38" s="81"/>
      <c r="C38" s="936"/>
      <c r="D38" s="937"/>
      <c r="E38" s="934"/>
      <c r="F38" s="935"/>
    </row>
    <row r="40" spans="2:6" x14ac:dyDescent="0.2">
      <c r="B40" s="80"/>
      <c r="C40" s="80"/>
      <c r="D40" s="80"/>
      <c r="E40" s="80"/>
      <c r="F40" s="80"/>
    </row>
    <row r="41" spans="2:6" ht="33" customHeight="1" x14ac:dyDescent="0.2">
      <c r="B41" s="933" t="s">
        <v>317</v>
      </c>
      <c r="C41" s="933"/>
      <c r="D41" s="933"/>
      <c r="E41" s="933"/>
      <c r="F41" s="933"/>
    </row>
    <row r="42" spans="2:6" ht="17.25" customHeight="1" x14ac:dyDescent="0.2">
      <c r="B42" s="190"/>
      <c r="C42" s="190"/>
      <c r="D42" s="190"/>
      <c r="E42" s="190"/>
      <c r="F42" s="190"/>
    </row>
    <row r="43" spans="2:6" ht="15" x14ac:dyDescent="0.2">
      <c r="B43" s="946" t="s">
        <v>213</v>
      </c>
      <c r="C43" s="946"/>
      <c r="D43" s="946"/>
      <c r="E43" s="946"/>
      <c r="F43" s="946"/>
    </row>
    <row r="85" spans="2:2" x14ac:dyDescent="0.2">
      <c r="B85" s="79"/>
    </row>
  </sheetData>
  <mergeCells count="31">
    <mergeCell ref="E28:F28"/>
    <mergeCell ref="B15:D15"/>
    <mergeCell ref="B43:F43"/>
    <mergeCell ref="C31:D31"/>
    <mergeCell ref="E31:F31"/>
    <mergeCell ref="C32:D32"/>
    <mergeCell ref="E32:F32"/>
    <mergeCell ref="B30:F30"/>
    <mergeCell ref="C33:D33"/>
    <mergeCell ref="E33:F33"/>
    <mergeCell ref="E23:F23"/>
    <mergeCell ref="E24:F24"/>
    <mergeCell ref="E25:F25"/>
    <mergeCell ref="E26:F26"/>
    <mergeCell ref="E27:F27"/>
    <mergeCell ref="B2:F2"/>
    <mergeCell ref="B41:F41"/>
    <mergeCell ref="E38:F38"/>
    <mergeCell ref="C34:D34"/>
    <mergeCell ref="E34:F34"/>
    <mergeCell ref="E35:F35"/>
    <mergeCell ref="C36:D36"/>
    <mergeCell ref="E36:F36"/>
    <mergeCell ref="E37:F37"/>
    <mergeCell ref="C38:D38"/>
    <mergeCell ref="B18:B19"/>
    <mergeCell ref="C18:F18"/>
    <mergeCell ref="E19:F19"/>
    <mergeCell ref="E20:F20"/>
    <mergeCell ref="E21:F21"/>
    <mergeCell ref="E22:F22"/>
  </mergeCells>
  <printOptions horizontalCentered="1"/>
  <pageMargins left="0.39370078740157483" right="0.39370078740157483" top="1.6535433070866143" bottom="0.39370078740157483" header="0.31496062992125984" footer="0.31496062992125984"/>
  <pageSetup paperSize="9" scale="70" orientation="landscape" horizontalDpi="4294967295" verticalDpi="72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0" tint="-0.14999847407452621"/>
  </sheetPr>
  <dimension ref="B2:Q72"/>
  <sheetViews>
    <sheetView topLeftCell="A37" zoomScale="90" zoomScaleNormal="90" zoomScaleSheetLayoutView="110" workbookViewId="0">
      <selection activeCell="F67" sqref="F67"/>
    </sheetView>
  </sheetViews>
  <sheetFormatPr baseColWidth="10" defaultColWidth="11.42578125" defaultRowHeight="16.5" x14ac:dyDescent="0.3"/>
  <cols>
    <col min="1" max="1" width="1.28515625" style="129" customWidth="1"/>
    <col min="2" max="2" width="95.7109375" style="127" customWidth="1"/>
    <col min="3" max="3" width="4.140625" style="128" customWidth="1"/>
    <col min="4" max="4" width="9.28515625" style="129" customWidth="1"/>
    <col min="5" max="16384" width="11.42578125" style="129"/>
  </cols>
  <sheetData>
    <row r="2" spans="2:3" ht="18" x14ac:dyDescent="0.3">
      <c r="B2" s="579" t="s">
        <v>258</v>
      </c>
    </row>
    <row r="3" spans="2:3" ht="18" x14ac:dyDescent="0.3">
      <c r="B3" s="574"/>
    </row>
    <row r="4" spans="2:3" ht="18" customHeight="1" x14ac:dyDescent="0.3">
      <c r="B4" s="573" t="s">
        <v>259</v>
      </c>
      <c r="C4" s="161"/>
    </row>
    <row r="5" spans="2:3" ht="15" customHeight="1" x14ac:dyDescent="0.3">
      <c r="B5" s="186" t="s">
        <v>1071</v>
      </c>
      <c r="C5" s="161"/>
    </row>
    <row r="6" spans="2:3" ht="15" customHeight="1" x14ac:dyDescent="0.3">
      <c r="B6" s="186" t="s">
        <v>1072</v>
      </c>
      <c r="C6" s="161"/>
    </row>
    <row r="7" spans="2:3" ht="15" customHeight="1" x14ac:dyDescent="0.3">
      <c r="B7" s="186" t="s">
        <v>1073</v>
      </c>
      <c r="C7" s="162"/>
    </row>
    <row r="8" spans="2:3" ht="15" customHeight="1" x14ac:dyDescent="0.3">
      <c r="B8" s="186" t="s">
        <v>1074</v>
      </c>
      <c r="C8" s="162"/>
    </row>
    <row r="9" spans="2:3" ht="15" customHeight="1" x14ac:dyDescent="0.3">
      <c r="B9" s="186" t="s">
        <v>1075</v>
      </c>
      <c r="C9" s="162"/>
    </row>
    <row r="10" spans="2:3" ht="15" customHeight="1" x14ac:dyDescent="0.3">
      <c r="B10" s="186" t="s">
        <v>260</v>
      </c>
      <c r="C10" s="162"/>
    </row>
    <row r="11" spans="2:3" ht="15" customHeight="1" x14ac:dyDescent="0.3">
      <c r="B11" s="186" t="s">
        <v>261</v>
      </c>
      <c r="C11" s="162"/>
    </row>
    <row r="12" spans="2:3" ht="15" customHeight="1" x14ac:dyDescent="0.3">
      <c r="B12" s="186" t="s">
        <v>262</v>
      </c>
      <c r="C12" s="162"/>
    </row>
    <row r="13" spans="2:3" x14ac:dyDescent="0.3">
      <c r="B13" s="187" t="s">
        <v>1772</v>
      </c>
      <c r="C13" s="162"/>
    </row>
    <row r="14" spans="2:3" ht="15" customHeight="1" x14ac:dyDescent="0.3">
      <c r="B14" s="186" t="s">
        <v>263</v>
      </c>
      <c r="C14" s="162"/>
    </row>
    <row r="15" spans="2:3" ht="15" customHeight="1" x14ac:dyDescent="0.3">
      <c r="B15" s="186" t="s">
        <v>264</v>
      </c>
      <c r="C15" s="162"/>
    </row>
    <row r="16" spans="2:3" ht="15" customHeight="1" x14ac:dyDescent="0.3">
      <c r="B16" s="186" t="s">
        <v>265</v>
      </c>
      <c r="C16" s="162"/>
    </row>
    <row r="17" spans="2:17" ht="15" customHeight="1" x14ac:dyDescent="0.3">
      <c r="B17" s="186" t="s">
        <v>266</v>
      </c>
      <c r="C17" s="162"/>
    </row>
    <row r="18" spans="2:17" ht="15" customHeight="1" x14ac:dyDescent="0.3">
      <c r="B18" s="186" t="s">
        <v>267</v>
      </c>
      <c r="C18" s="162"/>
    </row>
    <row r="19" spans="2:17" ht="15" customHeight="1" x14ac:dyDescent="0.3">
      <c r="B19" s="582" t="s">
        <v>268</v>
      </c>
      <c r="C19" s="161"/>
    </row>
    <row r="20" spans="2:17" ht="15" customHeight="1" x14ac:dyDescent="0.3">
      <c r="B20" s="186" t="s">
        <v>269</v>
      </c>
      <c r="C20" s="161"/>
    </row>
    <row r="21" spans="2:17" ht="15" customHeight="1" x14ac:dyDescent="0.3">
      <c r="B21" s="186" t="s">
        <v>270</v>
      </c>
      <c r="C21" s="161"/>
    </row>
    <row r="22" spans="2:17" ht="15" customHeight="1" x14ac:dyDescent="0.3">
      <c r="B22" s="186" t="s">
        <v>271</v>
      </c>
      <c r="C22" s="161"/>
    </row>
    <row r="23" spans="2:17" ht="15" customHeight="1" x14ac:dyDescent="0.3">
      <c r="B23" s="186" t="s">
        <v>272</v>
      </c>
      <c r="C23" s="161"/>
    </row>
    <row r="24" spans="2:17" ht="15" customHeight="1" x14ac:dyDescent="0.3">
      <c r="B24" s="186" t="s">
        <v>273</v>
      </c>
      <c r="C24" s="161"/>
    </row>
    <row r="25" spans="2:17" x14ac:dyDescent="0.3">
      <c r="B25" s="187" t="s">
        <v>1770</v>
      </c>
      <c r="C25" s="161"/>
    </row>
    <row r="26" spans="2:17" ht="16.5" customHeight="1" x14ac:dyDescent="0.3">
      <c r="B26" s="576" t="s">
        <v>274</v>
      </c>
      <c r="C26" s="161"/>
      <c r="D26" s="366"/>
      <c r="E26" s="366"/>
      <c r="F26" s="366"/>
      <c r="G26" s="366"/>
    </row>
    <row r="27" spans="2:17" ht="30" customHeight="1" x14ac:dyDescent="0.3">
      <c r="B27" s="188" t="s">
        <v>275</v>
      </c>
      <c r="C27" s="162"/>
      <c r="D27" s="130"/>
      <c r="E27" s="130"/>
      <c r="F27" s="130"/>
      <c r="G27" s="130"/>
      <c r="H27" s="130"/>
      <c r="I27" s="130"/>
      <c r="J27" s="130"/>
      <c r="K27" s="130"/>
      <c r="L27" s="130"/>
      <c r="M27" s="130"/>
      <c r="N27" s="130"/>
      <c r="O27" s="130"/>
      <c r="P27" s="130"/>
      <c r="Q27" s="130"/>
    </row>
    <row r="28" spans="2:17" ht="25.5" customHeight="1" x14ac:dyDescent="0.3">
      <c r="B28" s="578" t="s">
        <v>276</v>
      </c>
      <c r="C28" s="162"/>
    </row>
    <row r="29" spans="2:17" ht="15" customHeight="1" x14ac:dyDescent="0.3">
      <c r="B29" s="188" t="s">
        <v>277</v>
      </c>
      <c r="C29" s="162"/>
    </row>
    <row r="30" spans="2:17" ht="15" customHeight="1" x14ac:dyDescent="0.3">
      <c r="B30" s="188" t="s">
        <v>278</v>
      </c>
      <c r="C30" s="162"/>
    </row>
    <row r="31" spans="2:17" ht="15" customHeight="1" x14ac:dyDescent="0.3">
      <c r="B31" s="188" t="s">
        <v>279</v>
      </c>
      <c r="C31" s="162"/>
    </row>
    <row r="32" spans="2:17" ht="30" customHeight="1" x14ac:dyDescent="0.3">
      <c r="B32" s="188" t="s">
        <v>280</v>
      </c>
      <c r="C32" s="162"/>
    </row>
    <row r="33" spans="2:3" ht="15" customHeight="1" x14ac:dyDescent="0.3">
      <c r="B33" s="188" t="s">
        <v>281</v>
      </c>
      <c r="C33" s="162"/>
    </row>
    <row r="34" spans="2:3" ht="30" customHeight="1" x14ac:dyDescent="0.3">
      <c r="B34" s="188" t="s">
        <v>282</v>
      </c>
      <c r="C34" s="162"/>
    </row>
    <row r="35" spans="2:3" ht="38.25" x14ac:dyDescent="0.3">
      <c r="B35" s="188" t="s">
        <v>283</v>
      </c>
      <c r="C35" s="162"/>
    </row>
    <row r="36" spans="2:3" ht="30" customHeight="1" x14ac:dyDescent="0.3">
      <c r="B36" s="188" t="s">
        <v>284</v>
      </c>
      <c r="C36" s="162"/>
    </row>
    <row r="37" spans="2:3" ht="30" customHeight="1" x14ac:dyDescent="0.3">
      <c r="B37" s="188" t="s">
        <v>285</v>
      </c>
      <c r="C37" s="162"/>
    </row>
    <row r="38" spans="2:3" ht="30" customHeight="1" x14ac:dyDescent="0.3">
      <c r="B38" s="188" t="s">
        <v>286</v>
      </c>
      <c r="C38" s="162"/>
    </row>
    <row r="39" spans="2:3" s="127" customFormat="1" ht="15" customHeight="1" x14ac:dyDescent="0.2">
      <c r="B39" s="188" t="s">
        <v>287</v>
      </c>
      <c r="C39" s="162"/>
    </row>
    <row r="40" spans="2:3" s="127" customFormat="1" ht="15" customHeight="1" x14ac:dyDescent="0.2">
      <c r="B40" s="188" t="s">
        <v>288</v>
      </c>
      <c r="C40" s="162"/>
    </row>
    <row r="41" spans="2:3" s="127" customFormat="1" ht="30" customHeight="1" x14ac:dyDescent="0.2">
      <c r="B41" s="188" t="s">
        <v>289</v>
      </c>
      <c r="C41" s="162"/>
    </row>
    <row r="42" spans="2:3" s="127" customFormat="1" ht="15" customHeight="1" x14ac:dyDescent="0.2">
      <c r="B42" s="188" t="s">
        <v>1771</v>
      </c>
      <c r="C42" s="162"/>
    </row>
    <row r="43" spans="2:3" ht="15" customHeight="1" x14ac:dyDescent="0.3">
      <c r="B43" s="188" t="s">
        <v>290</v>
      </c>
      <c r="C43" s="162"/>
    </row>
    <row r="44" spans="2:3" ht="15" customHeight="1" x14ac:dyDescent="0.3">
      <c r="B44" s="577" t="s">
        <v>291</v>
      </c>
      <c r="C44" s="161"/>
    </row>
    <row r="45" spans="2:3" ht="15" customHeight="1" x14ac:dyDescent="0.3">
      <c r="B45" s="188" t="s">
        <v>292</v>
      </c>
      <c r="C45" s="162"/>
    </row>
    <row r="46" spans="2:3" ht="15" customHeight="1" x14ac:dyDescent="0.3">
      <c r="B46" s="188" t="s">
        <v>293</v>
      </c>
      <c r="C46" s="162"/>
    </row>
    <row r="47" spans="2:3" ht="30" customHeight="1" x14ac:dyDescent="0.3">
      <c r="B47" s="188" t="s">
        <v>294</v>
      </c>
      <c r="C47" s="162"/>
    </row>
    <row r="48" spans="2:3" ht="15" customHeight="1" x14ac:dyDescent="0.3">
      <c r="B48" s="188" t="s">
        <v>295</v>
      </c>
      <c r="C48" s="162"/>
    </row>
    <row r="49" spans="2:3" ht="15" customHeight="1" x14ac:dyDescent="0.3">
      <c r="B49" s="188" t="s">
        <v>296</v>
      </c>
      <c r="C49" s="162"/>
    </row>
    <row r="50" spans="2:3" ht="15" customHeight="1" x14ac:dyDescent="0.3">
      <c r="B50" s="188" t="s">
        <v>297</v>
      </c>
      <c r="C50" s="162"/>
    </row>
    <row r="51" spans="2:3" ht="15" customHeight="1" x14ac:dyDescent="0.3">
      <c r="B51" s="596"/>
      <c r="C51" s="597"/>
    </row>
    <row r="52" spans="2:3" x14ac:dyDescent="0.3">
      <c r="B52" s="598" t="s">
        <v>298</v>
      </c>
      <c r="C52" s="597"/>
    </row>
    <row r="53" spans="2:3" x14ac:dyDescent="0.3">
      <c r="B53" s="598"/>
      <c r="C53" s="597"/>
    </row>
    <row r="54" spans="2:3" x14ac:dyDescent="0.3">
      <c r="B54" s="576" t="s">
        <v>299</v>
      </c>
      <c r="C54" s="162"/>
    </row>
    <row r="55" spans="2:3" ht="15" customHeight="1" x14ac:dyDescent="0.3">
      <c r="B55" s="188" t="s">
        <v>300</v>
      </c>
      <c r="C55" s="162"/>
    </row>
    <row r="56" spans="2:3" ht="15" customHeight="1" x14ac:dyDescent="0.3">
      <c r="B56" s="188" t="s">
        <v>301</v>
      </c>
      <c r="C56" s="162"/>
    </row>
    <row r="57" spans="2:3" ht="15" customHeight="1" x14ac:dyDescent="0.3">
      <c r="B57" s="188" t="s">
        <v>302</v>
      </c>
      <c r="C57" s="162"/>
    </row>
    <row r="58" spans="2:3" ht="15" customHeight="1" x14ac:dyDescent="0.3">
      <c r="B58" s="188" t="s">
        <v>303</v>
      </c>
      <c r="C58" s="161"/>
    </row>
    <row r="59" spans="2:3" x14ac:dyDescent="0.3">
      <c r="B59" s="576" t="s">
        <v>304</v>
      </c>
      <c r="C59" s="163"/>
    </row>
    <row r="60" spans="2:3" ht="15" customHeight="1" x14ac:dyDescent="0.3">
      <c r="B60" s="188" t="s">
        <v>305</v>
      </c>
      <c r="C60" s="163"/>
    </row>
    <row r="61" spans="2:3" ht="15" customHeight="1" x14ac:dyDescent="0.3">
      <c r="B61" s="188" t="s">
        <v>306</v>
      </c>
      <c r="C61" s="163"/>
    </row>
    <row r="62" spans="2:3" ht="15" customHeight="1" x14ac:dyDescent="0.3">
      <c r="B62" s="188" t="s">
        <v>307</v>
      </c>
      <c r="C62" s="163"/>
    </row>
    <row r="63" spans="2:3" ht="15" customHeight="1" x14ac:dyDescent="0.3">
      <c r="B63" s="188" t="s">
        <v>308</v>
      </c>
      <c r="C63" s="163"/>
    </row>
    <row r="64" spans="2:3" x14ac:dyDescent="0.3">
      <c r="B64" s="576" t="s">
        <v>304</v>
      </c>
      <c r="C64" s="163"/>
    </row>
    <row r="65" spans="2:3" ht="15" customHeight="1" x14ac:dyDescent="0.3">
      <c r="B65" s="188" t="s">
        <v>309</v>
      </c>
      <c r="C65" s="163"/>
    </row>
    <row r="66" spans="2:3" ht="15" customHeight="1" x14ac:dyDescent="0.3">
      <c r="B66" s="188" t="s">
        <v>310</v>
      </c>
      <c r="C66" s="163"/>
    </row>
    <row r="67" spans="2:3" ht="30" customHeight="1" x14ac:dyDescent="0.3">
      <c r="B67" s="188" t="s">
        <v>311</v>
      </c>
      <c r="C67" s="163"/>
    </row>
    <row r="68" spans="2:3" ht="15" customHeight="1" x14ac:dyDescent="0.3">
      <c r="B68" s="186" t="s">
        <v>312</v>
      </c>
      <c r="C68" s="163"/>
    </row>
    <row r="69" spans="2:3" x14ac:dyDescent="0.3">
      <c r="B69" s="575" t="s">
        <v>313</v>
      </c>
      <c r="C69" s="163"/>
    </row>
    <row r="70" spans="2:3" ht="57" customHeight="1" x14ac:dyDescent="0.3">
      <c r="B70" s="582" t="s">
        <v>315</v>
      </c>
    </row>
    <row r="71" spans="2:3" x14ac:dyDescent="0.3">
      <c r="B71" s="575" t="s">
        <v>314</v>
      </c>
    </row>
    <row r="72" spans="2:3" ht="66" customHeight="1" x14ac:dyDescent="0.3">
      <c r="B72" s="582" t="s">
        <v>316</v>
      </c>
    </row>
  </sheetData>
  <printOptions horizontalCentered="1"/>
  <pageMargins left="0.59055118110236227" right="0.59055118110236227" top="0.33" bottom="0.3" header="0.31496062992125984" footer="0.31496062992125984"/>
  <pageSetup paperSize="9" scale="93" fitToHeight="2" orientation="portrait" horizontalDpi="4294967295" verticalDpi="360" r:id="rId1"/>
  <rowBreaks count="1" manualBreakCount="1">
    <brk id="43"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sheetPr>
  <dimension ref="B1:P46"/>
  <sheetViews>
    <sheetView topLeftCell="A25" workbookViewId="0">
      <selection activeCell="I34" sqref="I34"/>
    </sheetView>
  </sheetViews>
  <sheetFormatPr baseColWidth="10" defaultColWidth="11.42578125" defaultRowHeight="16.5" x14ac:dyDescent="0.3"/>
  <cols>
    <col min="1" max="1" width="1.5703125" style="511" customWidth="1"/>
    <col min="2" max="2" width="15.5703125" style="511" customWidth="1"/>
    <col min="3" max="3" width="17.28515625" style="511" customWidth="1"/>
    <col min="4" max="4" width="10.85546875" style="511" customWidth="1"/>
    <col min="5" max="5" width="9.7109375" style="511" customWidth="1"/>
    <col min="6" max="6" width="10.28515625" style="511" customWidth="1"/>
    <col min="7" max="7" width="9" style="511" customWidth="1"/>
    <col min="8" max="8" width="9.5703125" style="511" customWidth="1"/>
    <col min="9" max="16384" width="11.42578125" style="511"/>
  </cols>
  <sheetData>
    <row r="1" spans="2:9" x14ac:dyDescent="0.3">
      <c r="B1" s="971" t="s">
        <v>81</v>
      </c>
      <c r="C1" s="972"/>
      <c r="D1" s="972"/>
      <c r="E1" s="972"/>
      <c r="F1" s="972"/>
      <c r="G1" s="972"/>
      <c r="H1" s="972"/>
      <c r="I1" s="587"/>
    </row>
    <row r="2" spans="2:9" ht="3" customHeight="1" x14ac:dyDescent="0.3">
      <c r="B2" s="510"/>
      <c r="C2" s="510"/>
      <c r="D2" s="510"/>
      <c r="E2" s="510"/>
      <c r="F2" s="510"/>
      <c r="G2" s="510"/>
      <c r="H2" s="510"/>
      <c r="I2" s="510"/>
    </row>
    <row r="3" spans="2:9" ht="21.75" customHeight="1" x14ac:dyDescent="0.3">
      <c r="B3" s="968" t="s">
        <v>1756</v>
      </c>
      <c r="C3" s="969"/>
      <c r="D3" s="969"/>
      <c r="E3" s="969"/>
      <c r="F3" s="969"/>
      <c r="G3" s="969"/>
      <c r="H3" s="969"/>
      <c r="I3" s="536"/>
    </row>
    <row r="4" spans="2:9" ht="5.25" customHeight="1" x14ac:dyDescent="0.3">
      <c r="B4" s="510"/>
      <c r="C4" s="510"/>
      <c r="D4" s="510"/>
      <c r="E4" s="510"/>
      <c r="F4" s="510"/>
      <c r="G4" s="510"/>
      <c r="H4" s="510"/>
      <c r="I4" s="510"/>
    </row>
    <row r="5" spans="2:9" x14ac:dyDescent="0.3">
      <c r="B5" s="965" t="s">
        <v>1757</v>
      </c>
      <c r="C5" s="965"/>
      <c r="D5" s="965"/>
      <c r="E5" s="965"/>
      <c r="F5" s="965"/>
      <c r="G5" s="965"/>
      <c r="H5" s="965"/>
      <c r="I5" s="524"/>
    </row>
    <row r="6" spans="2:9" ht="4.5" customHeight="1" x14ac:dyDescent="0.3">
      <c r="B6" s="525"/>
      <c r="C6" s="525"/>
      <c r="D6" s="525"/>
      <c r="E6" s="525"/>
      <c r="F6" s="525"/>
      <c r="G6" s="525"/>
      <c r="H6" s="525"/>
      <c r="I6" s="512"/>
    </row>
    <row r="7" spans="2:9" ht="33" x14ac:dyDescent="0.3">
      <c r="B7" s="548" t="s">
        <v>63</v>
      </c>
      <c r="C7" s="548" t="s">
        <v>1669</v>
      </c>
      <c r="D7" s="549" t="s">
        <v>1774</v>
      </c>
      <c r="E7" s="548" t="s">
        <v>64</v>
      </c>
      <c r="F7" s="549" t="s">
        <v>1775</v>
      </c>
      <c r="G7" s="548" t="s">
        <v>64</v>
      </c>
      <c r="H7" s="548" t="s">
        <v>65</v>
      </c>
      <c r="I7" s="512"/>
    </row>
    <row r="8" spans="2:9" x14ac:dyDescent="0.3">
      <c r="B8" s="965" t="s">
        <v>10</v>
      </c>
      <c r="C8" s="535" t="s">
        <v>66</v>
      </c>
      <c r="D8" s="514">
        <v>34</v>
      </c>
      <c r="E8" s="527">
        <f>D8*1/D20</f>
        <v>0.39080459770114945</v>
      </c>
      <c r="F8" s="514">
        <v>34</v>
      </c>
      <c r="G8" s="527">
        <f>F8*1/F20</f>
        <v>0.2251655629139073</v>
      </c>
      <c r="H8" s="528">
        <f>D8+F8</f>
        <v>68</v>
      </c>
      <c r="I8" s="513"/>
    </row>
    <row r="9" spans="2:9" ht="33" x14ac:dyDescent="0.3">
      <c r="B9" s="965"/>
      <c r="C9" s="375" t="s">
        <v>67</v>
      </c>
      <c r="D9" s="514">
        <v>25</v>
      </c>
      <c r="E9" s="527">
        <f>D9*1/D20</f>
        <v>0.28735632183908044</v>
      </c>
      <c r="F9" s="514">
        <v>25</v>
      </c>
      <c r="G9" s="527">
        <f>F9*1/F20</f>
        <v>0.16556291390728478</v>
      </c>
      <c r="H9" s="966">
        <f>SUM(D9:D13)+F9:F13</f>
        <v>78</v>
      </c>
      <c r="I9" s="513"/>
    </row>
    <row r="10" spans="2:9" x14ac:dyDescent="0.3">
      <c r="B10" s="965"/>
      <c r="C10" s="535" t="s">
        <v>68</v>
      </c>
      <c r="D10" s="515">
        <v>28</v>
      </c>
      <c r="E10" s="527">
        <f>D10*1/D20</f>
        <v>0.32183908045977011</v>
      </c>
      <c r="F10" s="515">
        <v>28</v>
      </c>
      <c r="G10" s="527">
        <f>F10*1/F20</f>
        <v>0.18543046357615894</v>
      </c>
      <c r="H10" s="967"/>
      <c r="I10" s="513"/>
    </row>
    <row r="11" spans="2:9" x14ac:dyDescent="0.3">
      <c r="B11" s="965"/>
      <c r="C11" s="535" t="s">
        <v>1670</v>
      </c>
      <c r="D11" s="515"/>
      <c r="E11" s="527">
        <f>D11*1/D20</f>
        <v>0</v>
      </c>
      <c r="F11" s="515"/>
      <c r="G11" s="527">
        <f>F11*1/F20</f>
        <v>0</v>
      </c>
      <c r="H11" s="967"/>
      <c r="I11" s="513"/>
    </row>
    <row r="12" spans="2:9" x14ac:dyDescent="0.3">
      <c r="B12" s="965"/>
      <c r="C12" s="535" t="s">
        <v>69</v>
      </c>
      <c r="D12" s="515"/>
      <c r="E12" s="527">
        <f>D12*1/D20</f>
        <v>0</v>
      </c>
      <c r="F12" s="515"/>
      <c r="G12" s="527">
        <f>F12*1/F20</f>
        <v>0</v>
      </c>
      <c r="H12" s="967"/>
      <c r="I12" s="513"/>
    </row>
    <row r="13" spans="2:9" x14ac:dyDescent="0.3">
      <c r="B13" s="965"/>
      <c r="C13" s="535" t="s">
        <v>1671</v>
      </c>
      <c r="D13" s="515"/>
      <c r="E13" s="527">
        <f>D13*1/D20</f>
        <v>0</v>
      </c>
      <c r="F13" s="515"/>
      <c r="G13" s="527">
        <f>F13*1/F20</f>
        <v>0</v>
      </c>
      <c r="H13" s="967"/>
      <c r="I13" s="513"/>
    </row>
    <row r="14" spans="2:9" x14ac:dyDescent="0.3">
      <c r="B14" s="973" t="s">
        <v>11</v>
      </c>
      <c r="C14" s="535" t="s">
        <v>138</v>
      </c>
      <c r="D14" s="515"/>
      <c r="E14" s="527">
        <f>D14*1/D20</f>
        <v>0</v>
      </c>
      <c r="F14" s="515"/>
      <c r="G14" s="527">
        <f>F14*1/F20</f>
        <v>0</v>
      </c>
      <c r="H14" s="974">
        <f>SUM(D14:D15)+F14:F15</f>
        <v>0</v>
      </c>
      <c r="I14" s="513"/>
    </row>
    <row r="15" spans="2:9" x14ac:dyDescent="0.3">
      <c r="B15" s="973"/>
      <c r="C15" s="535" t="s">
        <v>139</v>
      </c>
      <c r="D15" s="515"/>
      <c r="E15" s="527">
        <f>D15*1/D20</f>
        <v>0</v>
      </c>
      <c r="F15" s="515">
        <v>15</v>
      </c>
      <c r="G15" s="527">
        <f>F15*1/F20</f>
        <v>9.9337748344370855E-2</v>
      </c>
      <c r="H15" s="974"/>
      <c r="I15" s="513"/>
    </row>
    <row r="16" spans="2:9" x14ac:dyDescent="0.3">
      <c r="B16" s="586" t="s">
        <v>137</v>
      </c>
      <c r="C16" s="535" t="s">
        <v>1672</v>
      </c>
      <c r="D16" s="515"/>
      <c r="E16" s="527">
        <f>D16*1/D20</f>
        <v>0</v>
      </c>
      <c r="F16" s="515">
        <v>20</v>
      </c>
      <c r="G16" s="527">
        <f>F16*1/F20</f>
        <v>0.13245033112582782</v>
      </c>
      <c r="H16" s="528">
        <f>D16+F16</f>
        <v>20</v>
      </c>
      <c r="I16" s="513"/>
    </row>
    <row r="17" spans="2:16" x14ac:dyDescent="0.3">
      <c r="B17" s="973" t="s">
        <v>12</v>
      </c>
      <c r="C17" s="535" t="s">
        <v>1673</v>
      </c>
      <c r="D17" s="515"/>
      <c r="E17" s="527">
        <f>D17*1/D20</f>
        <v>0</v>
      </c>
      <c r="F17" s="515">
        <v>14</v>
      </c>
      <c r="G17" s="527">
        <f>F17*1/F20</f>
        <v>9.2715231788079472E-2</v>
      </c>
      <c r="H17" s="974">
        <f>SUM(D17:D18)+F17:F18</f>
        <v>14</v>
      </c>
      <c r="I17" s="513"/>
    </row>
    <row r="18" spans="2:16" x14ac:dyDescent="0.3">
      <c r="B18" s="973"/>
      <c r="C18" s="535" t="s">
        <v>70</v>
      </c>
      <c r="D18" s="515"/>
      <c r="E18" s="527">
        <f>D18*1/D20</f>
        <v>0</v>
      </c>
      <c r="F18" s="515">
        <v>15</v>
      </c>
      <c r="G18" s="527">
        <f>F18*1/F20</f>
        <v>9.9337748344370855E-2</v>
      </c>
      <c r="H18" s="974"/>
      <c r="I18" s="513"/>
    </row>
    <row r="19" spans="2:16" x14ac:dyDescent="0.3">
      <c r="B19" s="534" t="s">
        <v>13</v>
      </c>
      <c r="C19" s="535" t="s">
        <v>1674</v>
      </c>
      <c r="D19" s="515"/>
      <c r="E19" s="527">
        <f>D19*1/D20</f>
        <v>0</v>
      </c>
      <c r="F19" s="515"/>
      <c r="G19" s="527">
        <f>F19*1/F20</f>
        <v>0</v>
      </c>
      <c r="H19" s="528">
        <f>D19+F19</f>
        <v>0</v>
      </c>
      <c r="I19" s="513"/>
    </row>
    <row r="20" spans="2:16" x14ac:dyDescent="0.3">
      <c r="B20" s="529" t="s">
        <v>1675</v>
      </c>
      <c r="C20" s="529"/>
      <c r="D20" s="530">
        <f>SUM(D8:D19)</f>
        <v>87</v>
      </c>
      <c r="E20" s="531">
        <f>SUM(E8:E19)</f>
        <v>1</v>
      </c>
      <c r="F20" s="530">
        <f>SUM(F8:F19)</f>
        <v>151</v>
      </c>
      <c r="G20" s="531">
        <f>SUM(G8:G19)</f>
        <v>1</v>
      </c>
      <c r="H20" s="530">
        <f>SUM(H8:H19)</f>
        <v>180</v>
      </c>
      <c r="I20" s="513"/>
    </row>
    <row r="21" spans="2:16" x14ac:dyDescent="0.3">
      <c r="B21" s="516"/>
      <c r="C21" s="516"/>
      <c r="D21" s="516"/>
      <c r="E21" s="516"/>
      <c r="G21" s="513"/>
      <c r="H21" s="513"/>
      <c r="I21" s="513"/>
    </row>
    <row r="22" spans="2:16" x14ac:dyDescent="0.3">
      <c r="B22" s="970" t="s">
        <v>71</v>
      </c>
      <c r="C22" s="532" t="s">
        <v>72</v>
      </c>
      <c r="D22" s="515">
        <f>SUM(F15:F17)</f>
        <v>49</v>
      </c>
      <c r="E22" s="533">
        <f>D22*1/H20</f>
        <v>0.2722222222222222</v>
      </c>
      <c r="F22" s="589"/>
      <c r="H22" s="513"/>
      <c r="I22" s="513"/>
      <c r="N22" s="956" t="s">
        <v>1784</v>
      </c>
      <c r="O22" s="956"/>
    </row>
    <row r="23" spans="2:16" x14ac:dyDescent="0.3">
      <c r="B23" s="970"/>
      <c r="C23" s="532" t="s">
        <v>73</v>
      </c>
      <c r="D23" s="515"/>
      <c r="E23" s="533">
        <f>D23*1/H20</f>
        <v>0</v>
      </c>
      <c r="F23" s="589"/>
      <c r="H23" s="513"/>
      <c r="I23" s="513"/>
      <c r="N23" s="956"/>
      <c r="O23" s="956"/>
    </row>
    <row r="24" spans="2:16" x14ac:dyDescent="0.3">
      <c r="B24" s="511" t="s">
        <v>1676</v>
      </c>
      <c r="I24" s="513"/>
      <c r="N24" s="956"/>
      <c r="O24" s="956"/>
    </row>
    <row r="25" spans="2:16" ht="24.6" customHeight="1" x14ac:dyDescent="0.3">
      <c r="B25" s="964" t="s">
        <v>1773</v>
      </c>
      <c r="C25" s="964"/>
      <c r="D25" s="964"/>
      <c r="E25" s="964"/>
      <c r="F25" s="964"/>
      <c r="G25" s="964"/>
      <c r="H25" s="964"/>
      <c r="I25" s="588"/>
      <c r="J25" s="590" t="s">
        <v>1776</v>
      </c>
    </row>
    <row r="27" spans="2:16" x14ac:dyDescent="0.3">
      <c r="B27" s="963" t="s">
        <v>0</v>
      </c>
      <c r="C27" s="963"/>
      <c r="D27" s="963"/>
      <c r="E27" s="963"/>
      <c r="F27" s="963"/>
      <c r="G27" s="963"/>
      <c r="H27" s="963"/>
      <c r="J27" s="957"/>
      <c r="K27" s="959" t="s">
        <v>150</v>
      </c>
      <c r="L27" s="960"/>
      <c r="M27" s="959" t="s">
        <v>151</v>
      </c>
      <c r="N27" s="960"/>
      <c r="O27" s="961" t="s">
        <v>65</v>
      </c>
    </row>
    <row r="28" spans="2:16" x14ac:dyDescent="0.3">
      <c r="J28" s="958"/>
      <c r="K28" s="39" t="s">
        <v>57</v>
      </c>
      <c r="L28" s="39" t="s">
        <v>64</v>
      </c>
      <c r="M28" s="39" t="s">
        <v>57</v>
      </c>
      <c r="N28" s="39" t="s">
        <v>64</v>
      </c>
      <c r="O28" s="962"/>
    </row>
    <row r="29" spans="2:16" x14ac:dyDescent="0.3">
      <c r="J29" s="37" t="s">
        <v>152</v>
      </c>
      <c r="K29" s="40">
        <f>L29*O29/100</f>
        <v>50.990551328485999</v>
      </c>
      <c r="L29" s="41">
        <v>50.990551328485999</v>
      </c>
      <c r="M29" s="40">
        <f>K29-O29</f>
        <v>-49.009448671514001</v>
      </c>
      <c r="N29" s="41">
        <v>49.009448671514001</v>
      </c>
      <c r="O29" s="57">
        <v>100</v>
      </c>
      <c r="P29" s="511">
        <v>100</v>
      </c>
    </row>
    <row r="30" spans="2:16" x14ac:dyDescent="0.3">
      <c r="J30" s="42" t="s">
        <v>153</v>
      </c>
      <c r="K30" s="40">
        <f t="shared" ref="K30:K45" si="0">L30*O30/100</f>
        <v>127.89223008201112</v>
      </c>
      <c r="L30" s="41">
        <v>51.15689203280445</v>
      </c>
      <c r="M30" s="40">
        <f t="shared" ref="M30:M45" si="1">K30-O30</f>
        <v>-122.10776991798888</v>
      </c>
      <c r="N30" s="41">
        <v>48.84310796719555</v>
      </c>
      <c r="O30" s="57">
        <v>250</v>
      </c>
    </row>
    <row r="31" spans="2:16" x14ac:dyDescent="0.3">
      <c r="J31" s="43" t="s">
        <v>154</v>
      </c>
      <c r="K31" s="40">
        <f t="shared" si="0"/>
        <v>0</v>
      </c>
      <c r="L31" s="41">
        <v>50.670588383171811</v>
      </c>
      <c r="M31" s="40">
        <f t="shared" si="1"/>
        <v>0</v>
      </c>
      <c r="N31" s="41">
        <v>49.329411616828189</v>
      </c>
      <c r="O31" s="57"/>
    </row>
    <row r="32" spans="2:16" x14ac:dyDescent="0.3">
      <c r="J32" s="37" t="s">
        <v>155</v>
      </c>
      <c r="K32" s="40">
        <f t="shared" si="0"/>
        <v>0</v>
      </c>
      <c r="L32" s="41">
        <v>49.26709816860766</v>
      </c>
      <c r="M32" s="40">
        <f t="shared" si="1"/>
        <v>0</v>
      </c>
      <c r="N32" s="41">
        <v>50.73290183139234</v>
      </c>
      <c r="O32" s="57"/>
    </row>
    <row r="33" spans="10:15" x14ac:dyDescent="0.3">
      <c r="J33" s="37" t="s">
        <v>156</v>
      </c>
      <c r="K33" s="40">
        <f t="shared" si="0"/>
        <v>0</v>
      </c>
      <c r="L33" s="41">
        <v>48.484918901333828</v>
      </c>
      <c r="M33" s="40">
        <f t="shared" si="1"/>
        <v>0</v>
      </c>
      <c r="N33" s="41">
        <v>51.515081098666172</v>
      </c>
      <c r="O33" s="57"/>
    </row>
    <row r="34" spans="10:15" x14ac:dyDescent="0.3">
      <c r="J34" s="37" t="s">
        <v>157</v>
      </c>
      <c r="K34" s="40">
        <f t="shared" si="0"/>
        <v>0</v>
      </c>
      <c r="L34" s="41">
        <v>47.605404777575593</v>
      </c>
      <c r="M34" s="40">
        <f t="shared" si="1"/>
        <v>0</v>
      </c>
      <c r="N34" s="41">
        <v>52.394595222424407</v>
      </c>
      <c r="O34" s="57"/>
    </row>
    <row r="35" spans="10:15" x14ac:dyDescent="0.3">
      <c r="J35" s="37" t="s">
        <v>158</v>
      </c>
      <c r="K35" s="40">
        <f t="shared" si="0"/>
        <v>0</v>
      </c>
      <c r="L35" s="41">
        <v>46.283543439287442</v>
      </c>
      <c r="M35" s="40">
        <f t="shared" si="1"/>
        <v>0</v>
      </c>
      <c r="N35" s="41">
        <v>53.716456560712558</v>
      </c>
      <c r="O35" s="57"/>
    </row>
    <row r="36" spans="10:15" x14ac:dyDescent="0.3">
      <c r="J36" s="37" t="s">
        <v>159</v>
      </c>
      <c r="K36" s="40">
        <f t="shared" si="0"/>
        <v>0</v>
      </c>
      <c r="L36" s="41">
        <v>45.629320045008839</v>
      </c>
      <c r="M36" s="40">
        <f t="shared" si="1"/>
        <v>0</v>
      </c>
      <c r="N36" s="41">
        <v>54.370679954991161</v>
      </c>
      <c r="O36" s="57"/>
    </row>
    <row r="37" spans="10:15" x14ac:dyDescent="0.3">
      <c r="J37" s="37" t="s">
        <v>160</v>
      </c>
      <c r="K37" s="40">
        <f t="shared" si="0"/>
        <v>0</v>
      </c>
      <c r="L37" s="41">
        <v>45.83583857155871</v>
      </c>
      <c r="M37" s="40">
        <f t="shared" si="1"/>
        <v>0</v>
      </c>
      <c r="N37" s="41">
        <v>54.16416142844129</v>
      </c>
      <c r="O37" s="57"/>
    </row>
    <row r="38" spans="10:15" x14ac:dyDescent="0.3">
      <c r="J38" s="37" t="s">
        <v>161</v>
      </c>
      <c r="K38" s="40">
        <f t="shared" si="0"/>
        <v>0</v>
      </c>
      <c r="L38" s="41">
        <v>45.945187742770827</v>
      </c>
      <c r="M38" s="40">
        <f t="shared" si="1"/>
        <v>0</v>
      </c>
      <c r="N38" s="41">
        <v>54.054812257229173</v>
      </c>
      <c r="O38" s="57"/>
    </row>
    <row r="39" spans="10:15" x14ac:dyDescent="0.3">
      <c r="J39" s="37" t="s">
        <v>162</v>
      </c>
      <c r="K39" s="40">
        <f t="shared" si="0"/>
        <v>0</v>
      </c>
      <c r="L39" s="41">
        <v>46.207524271844655</v>
      </c>
      <c r="M39" s="40">
        <f t="shared" si="1"/>
        <v>0</v>
      </c>
      <c r="N39" s="41">
        <v>53.792475728155345</v>
      </c>
      <c r="O39" s="57"/>
    </row>
    <row r="40" spans="10:15" x14ac:dyDescent="0.3">
      <c r="J40" s="37" t="s">
        <v>163</v>
      </c>
      <c r="K40" s="40">
        <f t="shared" si="0"/>
        <v>0</v>
      </c>
      <c r="L40" s="41">
        <v>46.682076471154772</v>
      </c>
      <c r="M40" s="40">
        <f t="shared" si="1"/>
        <v>0</v>
      </c>
      <c r="N40" s="41">
        <v>53.317923528845228</v>
      </c>
      <c r="O40" s="57"/>
    </row>
    <row r="41" spans="10:15" x14ac:dyDescent="0.3">
      <c r="J41" s="37" t="s">
        <v>164</v>
      </c>
      <c r="K41" s="40">
        <f t="shared" si="0"/>
        <v>0</v>
      </c>
      <c r="L41" s="41">
        <v>47.619235784565532</v>
      </c>
      <c r="M41" s="40">
        <f t="shared" si="1"/>
        <v>0</v>
      </c>
      <c r="N41" s="41">
        <v>52.380764215434468</v>
      </c>
      <c r="O41" s="57"/>
    </row>
    <row r="42" spans="10:15" x14ac:dyDescent="0.3">
      <c r="J42" s="37" t="s">
        <v>165</v>
      </c>
      <c r="K42" s="40">
        <f t="shared" si="0"/>
        <v>0</v>
      </c>
      <c r="L42" s="41">
        <v>48.257705286577</v>
      </c>
      <c r="M42" s="40">
        <f t="shared" si="1"/>
        <v>0</v>
      </c>
      <c r="N42" s="41">
        <v>51.742294713423</v>
      </c>
      <c r="O42" s="57"/>
    </row>
    <row r="43" spans="10:15" x14ac:dyDescent="0.3">
      <c r="J43" s="37" t="s">
        <v>166</v>
      </c>
      <c r="K43" s="40">
        <f t="shared" si="0"/>
        <v>0</v>
      </c>
      <c r="L43" s="41">
        <v>48.567328404349695</v>
      </c>
      <c r="M43" s="40">
        <f t="shared" si="1"/>
        <v>0</v>
      </c>
      <c r="N43" s="41">
        <v>51.432671595650305</v>
      </c>
      <c r="O43" s="57"/>
    </row>
    <row r="44" spans="10:15" x14ac:dyDescent="0.3">
      <c r="J44" s="37" t="s">
        <v>167</v>
      </c>
      <c r="K44" s="40">
        <f t="shared" si="0"/>
        <v>0</v>
      </c>
      <c r="L44" s="41">
        <v>47.556698138972578</v>
      </c>
      <c r="M44" s="40">
        <f t="shared" si="1"/>
        <v>0</v>
      </c>
      <c r="N44" s="41">
        <v>52.443301861027422</v>
      </c>
      <c r="O44" s="57"/>
    </row>
    <row r="45" spans="10:15" x14ac:dyDescent="0.3">
      <c r="J45" s="37" t="s">
        <v>168</v>
      </c>
      <c r="K45" s="40">
        <f t="shared" si="0"/>
        <v>0</v>
      </c>
      <c r="L45" s="41">
        <v>43.203164601290354</v>
      </c>
      <c r="M45" s="40">
        <f t="shared" si="1"/>
        <v>0</v>
      </c>
      <c r="N45" s="41">
        <v>56.796835398709646</v>
      </c>
      <c r="O45" s="57"/>
    </row>
    <row r="46" spans="10:15" x14ac:dyDescent="0.3">
      <c r="J46" s="44" t="s">
        <v>65</v>
      </c>
      <c r="K46" s="45">
        <f>SUM(K29:K45)</f>
        <v>178.88278141049713</v>
      </c>
      <c r="L46" s="46"/>
      <c r="M46" s="45">
        <f>SUM(M29:M45)</f>
        <v>-171.11721858950287</v>
      </c>
      <c r="N46" s="46"/>
      <c r="O46" s="47">
        <f>SUM(O29:O45)</f>
        <v>350</v>
      </c>
    </row>
  </sheetData>
  <mergeCells count="17">
    <mergeCell ref="B3:H3"/>
    <mergeCell ref="B22:B23"/>
    <mergeCell ref="B1:H1"/>
    <mergeCell ref="B14:B15"/>
    <mergeCell ref="H14:H15"/>
    <mergeCell ref="B17:B18"/>
    <mergeCell ref="H17:H18"/>
    <mergeCell ref="B27:H27"/>
    <mergeCell ref="B25:H25"/>
    <mergeCell ref="B5:H5"/>
    <mergeCell ref="B8:B13"/>
    <mergeCell ref="H9:H13"/>
    <mergeCell ref="N22:O24"/>
    <mergeCell ref="J27:J28"/>
    <mergeCell ref="K27:L27"/>
    <mergeCell ref="M27:N27"/>
    <mergeCell ref="O27:O28"/>
  </mergeCells>
  <pageMargins left="0.7" right="0.43" top="0.34" bottom="0.36"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2" stopIfTrue="1" operator="notEqual" id="{486312CC-78FB-4300-8609-34EAD8EC5FD8}">
            <xm:f>'F4A POBLACIÓN '!$H$4</xm:f>
            <x14:dxf>
              <font>
                <b/>
                <i/>
                <color rgb="FFFF0000"/>
              </font>
            </x14:dxf>
          </x14:cfRule>
          <xm:sqref>J43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1"/>
  <sheetViews>
    <sheetView workbookViewId="0">
      <selection activeCell="C20" sqref="C20"/>
    </sheetView>
  </sheetViews>
  <sheetFormatPr baseColWidth="10" defaultRowHeight="12.75" x14ac:dyDescent="0.2"/>
  <cols>
    <col min="1" max="1" width="2.42578125" customWidth="1"/>
  </cols>
  <sheetData>
    <row r="4" spans="2:9" s="511" customFormat="1" ht="16.5" x14ac:dyDescent="0.3">
      <c r="B4" s="981" t="s">
        <v>1677</v>
      </c>
      <c r="C4" s="981"/>
      <c r="D4" s="981"/>
      <c r="E4" s="981"/>
      <c r="F4" s="981"/>
      <c r="G4" s="981"/>
      <c r="H4" s="981"/>
      <c r="I4" s="510"/>
    </row>
    <row r="5" spans="2:9" s="511" customFormat="1" ht="16.5" x14ac:dyDescent="0.3">
      <c r="B5" s="982" t="s">
        <v>1678</v>
      </c>
      <c r="C5" s="982"/>
      <c r="D5" s="982"/>
      <c r="E5" s="982" t="s">
        <v>74</v>
      </c>
      <c r="F5" s="983"/>
      <c r="G5" s="549" t="s">
        <v>64</v>
      </c>
      <c r="H5" s="536"/>
      <c r="I5" s="536"/>
    </row>
    <row r="6" spans="2:9" s="511" customFormat="1" ht="18.75" customHeight="1" x14ac:dyDescent="0.3">
      <c r="B6" s="973" t="s">
        <v>1762</v>
      </c>
      <c r="C6" s="984"/>
      <c r="D6" s="984"/>
      <c r="E6" s="980">
        <v>40</v>
      </c>
      <c r="F6" s="980"/>
      <c r="G6" s="547">
        <f>E6*1/$E$9</f>
        <v>0.5</v>
      </c>
      <c r="H6" s="537"/>
      <c r="I6" s="537"/>
    </row>
    <row r="7" spans="2:9" s="511" customFormat="1" ht="18.75" customHeight="1" x14ac:dyDescent="0.3">
      <c r="B7" s="979" t="s">
        <v>1760</v>
      </c>
      <c r="C7" s="535" t="s">
        <v>1758</v>
      </c>
      <c r="D7" s="526"/>
      <c r="E7" s="980">
        <v>30</v>
      </c>
      <c r="F7" s="980"/>
      <c r="G7" s="547">
        <f>E7*1/$E$9</f>
        <v>0.375</v>
      </c>
      <c r="H7" s="537"/>
      <c r="I7" s="537"/>
    </row>
    <row r="8" spans="2:9" s="511" customFormat="1" ht="18.75" customHeight="1" x14ac:dyDescent="0.3">
      <c r="B8" s="979"/>
      <c r="C8" s="535" t="s">
        <v>1759</v>
      </c>
      <c r="D8" s="526"/>
      <c r="E8" s="980">
        <v>10</v>
      </c>
      <c r="F8" s="980"/>
      <c r="G8" s="547">
        <f>E8*1/$E$9</f>
        <v>0.125</v>
      </c>
      <c r="H8" s="537"/>
      <c r="I8" s="537"/>
    </row>
    <row r="9" spans="2:9" s="511" customFormat="1" ht="18.75" customHeight="1" x14ac:dyDescent="0.3">
      <c r="B9" s="965" t="s">
        <v>1679</v>
      </c>
      <c r="C9" s="965"/>
      <c r="D9" s="965"/>
      <c r="E9" s="975">
        <f>SUM(E6:F8)</f>
        <v>80</v>
      </c>
      <c r="F9" s="975"/>
      <c r="G9" s="547">
        <f>SUM(G6:H8)</f>
        <v>1</v>
      </c>
      <c r="H9" s="537"/>
      <c r="I9" s="537"/>
    </row>
    <row r="10" spans="2:9" s="511" customFormat="1" ht="16.5" x14ac:dyDescent="0.3">
      <c r="B10" s="511" t="s">
        <v>1680</v>
      </c>
    </row>
    <row r="11" spans="2:9" s="511" customFormat="1" ht="16.5" x14ac:dyDescent="0.3">
      <c r="B11" s="511" t="s">
        <v>1681</v>
      </c>
    </row>
    <row r="12" spans="2:9" s="511" customFormat="1" ht="16.5" x14ac:dyDescent="0.3"/>
    <row r="13" spans="2:9" s="511" customFormat="1" ht="18.600000000000001" customHeight="1" x14ac:dyDescent="0.3">
      <c r="B13" s="976" t="s">
        <v>1761</v>
      </c>
      <c r="C13" s="976"/>
      <c r="D13" s="976"/>
      <c r="E13" s="976"/>
      <c r="F13" s="976"/>
      <c r="G13" s="976"/>
      <c r="H13" s="976"/>
      <c r="I13" s="510"/>
    </row>
    <row r="14" spans="2:9" s="511" customFormat="1" ht="18.600000000000001" customHeight="1" x14ac:dyDescent="0.3">
      <c r="B14" s="512"/>
      <c r="C14" s="512"/>
      <c r="D14" s="512"/>
      <c r="E14" s="512"/>
      <c r="F14" s="512"/>
      <c r="G14" s="512"/>
      <c r="H14" s="512"/>
      <c r="I14" s="510"/>
    </row>
    <row r="15" spans="2:9" s="511" customFormat="1" ht="26.25" customHeight="1" x14ac:dyDescent="0.3">
      <c r="B15" s="977" t="s">
        <v>1678</v>
      </c>
      <c r="C15" s="977" t="s">
        <v>7</v>
      </c>
      <c r="D15" s="978" t="s">
        <v>64</v>
      </c>
      <c r="E15" s="978" t="s">
        <v>1682</v>
      </c>
      <c r="F15" s="978"/>
      <c r="G15" s="978"/>
      <c r="H15" s="978"/>
      <c r="I15" s="584"/>
    </row>
    <row r="16" spans="2:9" s="511" customFormat="1" ht="16.5" x14ac:dyDescent="0.3">
      <c r="B16" s="977"/>
      <c r="C16" s="977"/>
      <c r="D16" s="978"/>
      <c r="E16" s="550" t="s">
        <v>1683</v>
      </c>
      <c r="F16" s="550" t="s">
        <v>1684</v>
      </c>
      <c r="G16" s="550" t="s">
        <v>1685</v>
      </c>
      <c r="H16" s="550" t="s">
        <v>1686</v>
      </c>
      <c r="I16" s="584"/>
    </row>
    <row r="17" spans="2:9" s="511" customFormat="1" ht="19.899999999999999" customHeight="1" x14ac:dyDescent="0.3">
      <c r="B17" s="538" t="s">
        <v>1687</v>
      </c>
      <c r="C17" s="539">
        <f>0.85*'F4 POBLACIÓN '!H20</f>
        <v>153</v>
      </c>
      <c r="D17" s="540">
        <f>C17*100/'F4 POBLACIÓN '!D20</f>
        <v>175.86206896551724</v>
      </c>
      <c r="E17" s="522">
        <v>0</v>
      </c>
      <c r="F17" s="522">
        <v>0</v>
      </c>
      <c r="G17" s="523">
        <v>0.88</v>
      </c>
      <c r="H17" s="522">
        <v>0</v>
      </c>
      <c r="I17" s="583"/>
    </row>
    <row r="18" spans="2:9" s="511" customFormat="1" ht="19.899999999999999" customHeight="1" x14ac:dyDescent="0.3">
      <c r="B18" s="541" t="s">
        <v>1688</v>
      </c>
      <c r="C18" s="542">
        <v>0</v>
      </c>
      <c r="D18" s="540">
        <f>C18*100/'F4 POBLACIÓN '!D20</f>
        <v>0</v>
      </c>
      <c r="E18" s="522">
        <v>0</v>
      </c>
      <c r="F18" s="522">
        <v>0</v>
      </c>
      <c r="G18" s="523">
        <v>0</v>
      </c>
      <c r="H18" s="522">
        <v>0</v>
      </c>
      <c r="I18" s="583"/>
    </row>
    <row r="19" spans="2:9" s="511" customFormat="1" ht="19.899999999999999" customHeight="1" x14ac:dyDescent="0.3">
      <c r="B19" s="543" t="s">
        <v>65</v>
      </c>
      <c r="C19" s="544">
        <f t="shared" ref="C19:H19" si="0">SUM(C17:C18)</f>
        <v>153</v>
      </c>
      <c r="D19" s="545">
        <f t="shared" si="0"/>
        <v>175.86206896551724</v>
      </c>
      <c r="E19" s="546">
        <f t="shared" si="0"/>
        <v>0</v>
      </c>
      <c r="F19" s="546">
        <f t="shared" si="0"/>
        <v>0</v>
      </c>
      <c r="G19" s="546">
        <f t="shared" si="0"/>
        <v>0.88</v>
      </c>
      <c r="H19" s="546">
        <f t="shared" si="0"/>
        <v>0</v>
      </c>
      <c r="I19" s="585"/>
    </row>
    <row r="20" spans="2:9" s="511" customFormat="1" ht="16.5" x14ac:dyDescent="0.3">
      <c r="B20" s="517" t="s">
        <v>1689</v>
      </c>
      <c r="C20" s="518"/>
      <c r="D20" s="518"/>
      <c r="E20" s="518"/>
      <c r="F20" s="519"/>
      <c r="G20" s="519"/>
      <c r="H20" s="520"/>
      <c r="I20" s="520"/>
    </row>
    <row r="21" spans="2:9" s="511" customFormat="1" ht="16.5" x14ac:dyDescent="0.3"/>
  </sheetData>
  <mergeCells count="15">
    <mergeCell ref="B7:B8"/>
    <mergeCell ref="E7:F7"/>
    <mergeCell ref="E8:F8"/>
    <mergeCell ref="B4:H4"/>
    <mergeCell ref="B5:D5"/>
    <mergeCell ref="E5:F5"/>
    <mergeCell ref="B6:D6"/>
    <mergeCell ref="E6:F6"/>
    <mergeCell ref="B9:D9"/>
    <mergeCell ref="E9:F9"/>
    <mergeCell ref="B13:H13"/>
    <mergeCell ref="B15:B16"/>
    <mergeCell ref="C15:C16"/>
    <mergeCell ref="D15:D16"/>
    <mergeCell ref="E15:H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rgb="FFC0C0C0"/>
  </sheetPr>
  <dimension ref="B1:T68"/>
  <sheetViews>
    <sheetView topLeftCell="A52" zoomScaleNormal="100" workbookViewId="0">
      <selection activeCell="H20" sqref="H20"/>
    </sheetView>
  </sheetViews>
  <sheetFormatPr baseColWidth="10" defaultColWidth="11.42578125" defaultRowHeight="16.5" x14ac:dyDescent="0.2"/>
  <cols>
    <col min="1" max="1" width="2" style="48" customWidth="1"/>
    <col min="2" max="2" width="31" style="48" customWidth="1"/>
    <col min="3" max="13" width="5.7109375" style="48" customWidth="1"/>
    <col min="14" max="14" width="7.28515625" style="48" customWidth="1"/>
    <col min="15" max="16384" width="11.42578125" style="48"/>
  </cols>
  <sheetData>
    <row r="1" spans="2:14" ht="6" customHeight="1" x14ac:dyDescent="0.2"/>
    <row r="2" spans="2:14" ht="21" customHeight="1" x14ac:dyDescent="0.2">
      <c r="B2" s="1008" t="s">
        <v>82</v>
      </c>
      <c r="C2" s="1008"/>
      <c r="D2" s="1008"/>
      <c r="E2" s="1008"/>
      <c r="F2" s="1008"/>
      <c r="G2" s="1008"/>
      <c r="H2" s="1008"/>
      <c r="I2" s="1008"/>
      <c r="J2" s="1008"/>
      <c r="K2" s="1008"/>
      <c r="L2" s="1008"/>
      <c r="M2" s="1008"/>
      <c r="N2" s="1008"/>
    </row>
    <row r="3" spans="2:14" ht="5.0999999999999996" customHeight="1" x14ac:dyDescent="0.2">
      <c r="B3" s="49"/>
    </row>
    <row r="4" spans="2:14" x14ac:dyDescent="0.2">
      <c r="B4" s="1007" t="s">
        <v>113</v>
      </c>
      <c r="C4" s="1007"/>
      <c r="D4" s="1007"/>
      <c r="E4" s="1007"/>
      <c r="F4" s="1007"/>
      <c r="G4" s="1007"/>
      <c r="H4" s="1007"/>
      <c r="I4" s="1007"/>
      <c r="J4" s="1007"/>
      <c r="K4" s="1007"/>
      <c r="L4" s="1007"/>
      <c r="M4" s="1007"/>
      <c r="N4" s="1007"/>
    </row>
    <row r="5" spans="2:14" ht="5.45" customHeight="1" x14ac:dyDescent="0.2">
      <c r="B5" s="591"/>
      <c r="C5" s="591"/>
      <c r="D5" s="591"/>
      <c r="E5" s="591"/>
      <c r="F5" s="591"/>
      <c r="G5" s="591"/>
      <c r="H5" s="591"/>
      <c r="I5" s="591"/>
      <c r="J5" s="591"/>
      <c r="K5" s="591"/>
      <c r="L5" s="591"/>
      <c r="M5" s="591"/>
      <c r="N5" s="591"/>
    </row>
    <row r="6" spans="2:14" ht="13.9" customHeight="1" x14ac:dyDescent="0.2">
      <c r="B6" s="551" t="s">
        <v>1777</v>
      </c>
      <c r="C6" s="1009" t="s">
        <v>1778</v>
      </c>
      <c r="D6" s="1009"/>
      <c r="E6" s="1009"/>
      <c r="F6" s="1009"/>
      <c r="G6" s="1009"/>
      <c r="H6" s="1009"/>
      <c r="I6" s="1009"/>
      <c r="J6" s="1009"/>
      <c r="K6" s="1009"/>
      <c r="L6" s="1009"/>
      <c r="M6" s="1009"/>
      <c r="N6" s="1009"/>
    </row>
    <row r="7" spans="2:14" ht="24.75" customHeight="1" x14ac:dyDescent="0.2">
      <c r="B7" s="66" t="s">
        <v>1783</v>
      </c>
      <c r="C7" s="989"/>
      <c r="D7" s="989"/>
      <c r="E7" s="989"/>
      <c r="F7" s="989"/>
      <c r="G7" s="989"/>
      <c r="H7" s="989"/>
      <c r="I7" s="989"/>
      <c r="J7" s="989"/>
      <c r="K7" s="989"/>
      <c r="L7" s="989"/>
      <c r="M7" s="989"/>
      <c r="N7" s="989"/>
    </row>
    <row r="8" spans="2:14" ht="24.75" customHeight="1" x14ac:dyDescent="0.2">
      <c r="B8" s="66" t="s">
        <v>1779</v>
      </c>
      <c r="C8" s="990"/>
      <c r="D8" s="990"/>
      <c r="E8" s="990"/>
      <c r="F8" s="990"/>
      <c r="G8" s="990"/>
      <c r="H8" s="990"/>
      <c r="I8" s="990"/>
      <c r="J8" s="990"/>
      <c r="K8" s="990"/>
      <c r="L8" s="990"/>
      <c r="M8" s="990"/>
      <c r="N8" s="990"/>
    </row>
    <row r="9" spans="2:14" ht="24.75" customHeight="1" x14ac:dyDescent="0.2">
      <c r="B9" s="66" t="s">
        <v>1780</v>
      </c>
      <c r="C9" s="990"/>
      <c r="D9" s="990"/>
      <c r="E9" s="990"/>
      <c r="F9" s="990"/>
      <c r="G9" s="990"/>
      <c r="H9" s="990"/>
      <c r="I9" s="990"/>
      <c r="J9" s="990"/>
      <c r="K9" s="990"/>
      <c r="L9" s="990"/>
      <c r="M9" s="990"/>
      <c r="N9" s="990"/>
    </row>
    <row r="10" spans="2:14" ht="24.75" customHeight="1" x14ac:dyDescent="0.2">
      <c r="B10" s="66" t="s">
        <v>1781</v>
      </c>
      <c r="C10" s="990"/>
      <c r="D10" s="990"/>
      <c r="E10" s="990"/>
      <c r="F10" s="990"/>
      <c r="G10" s="990"/>
      <c r="H10" s="990"/>
      <c r="I10" s="990"/>
      <c r="J10" s="990"/>
      <c r="K10" s="990"/>
      <c r="L10" s="990"/>
      <c r="M10" s="990"/>
      <c r="N10" s="990"/>
    </row>
    <row r="11" spans="2:14" ht="24.75" customHeight="1" x14ac:dyDescent="0.2">
      <c r="B11" s="55" t="s">
        <v>1782</v>
      </c>
      <c r="C11" s="991"/>
      <c r="D11" s="991"/>
      <c r="E11" s="991"/>
      <c r="F11" s="991"/>
      <c r="G11" s="991"/>
      <c r="H11" s="991"/>
      <c r="I11" s="991"/>
      <c r="J11" s="991"/>
      <c r="K11" s="991"/>
      <c r="L11" s="991"/>
      <c r="M11" s="991"/>
      <c r="N11" s="991"/>
    </row>
    <row r="12" spans="2:14" ht="5.25" customHeight="1" x14ac:dyDescent="0.2">
      <c r="B12" s="19"/>
      <c r="C12" s="50"/>
      <c r="D12" s="50"/>
      <c r="E12" s="50"/>
      <c r="F12" s="50"/>
      <c r="G12" s="50"/>
      <c r="H12" s="50"/>
    </row>
    <row r="13" spans="2:14" x14ac:dyDescent="0.2">
      <c r="B13" s="997" t="s">
        <v>114</v>
      </c>
      <c r="C13" s="997"/>
      <c r="D13" s="997"/>
      <c r="E13" s="997"/>
      <c r="F13" s="997"/>
      <c r="G13" s="997"/>
      <c r="H13" s="997"/>
      <c r="I13" s="997"/>
      <c r="J13" s="997"/>
      <c r="K13" s="997"/>
      <c r="L13" s="997"/>
      <c r="M13" s="997"/>
      <c r="N13" s="997"/>
    </row>
    <row r="14" spans="2:14" ht="5.0999999999999996" customHeight="1" x14ac:dyDescent="0.2">
      <c r="B14" s="50"/>
      <c r="C14" s="50"/>
      <c r="D14" s="50"/>
      <c r="E14" s="50"/>
      <c r="F14" s="50"/>
      <c r="G14" s="50"/>
      <c r="H14" s="50"/>
    </row>
    <row r="15" spans="2:14" ht="16.5" customHeight="1" x14ac:dyDescent="0.2">
      <c r="B15" s="1010" t="s">
        <v>89</v>
      </c>
      <c r="C15" s="1009" t="s">
        <v>90</v>
      </c>
      <c r="D15" s="1009"/>
      <c r="E15" s="1009"/>
      <c r="F15" s="1009"/>
      <c r="G15" s="1009"/>
      <c r="H15" s="1009"/>
      <c r="I15" s="1009"/>
      <c r="J15" s="1009"/>
      <c r="K15" s="1009"/>
      <c r="L15" s="1009"/>
      <c r="M15" s="1009"/>
      <c r="N15" s="1009"/>
    </row>
    <row r="16" spans="2:14" x14ac:dyDescent="0.2">
      <c r="B16" s="1011"/>
      <c r="C16" s="552" t="s">
        <v>962</v>
      </c>
      <c r="D16" s="552" t="s">
        <v>1797</v>
      </c>
      <c r="E16" s="552" t="s">
        <v>1644</v>
      </c>
      <c r="F16" s="552" t="s">
        <v>1645</v>
      </c>
      <c r="G16" s="552" t="s">
        <v>1646</v>
      </c>
      <c r="H16" s="552" t="s">
        <v>1647</v>
      </c>
      <c r="I16" s="552" t="s">
        <v>1648</v>
      </c>
      <c r="J16" s="552" t="s">
        <v>1649</v>
      </c>
      <c r="K16" s="552" t="s">
        <v>1650</v>
      </c>
      <c r="L16" s="552" t="s">
        <v>2403</v>
      </c>
      <c r="M16" s="552" t="s">
        <v>2401</v>
      </c>
      <c r="N16" s="552" t="s">
        <v>65</v>
      </c>
    </row>
    <row r="17" spans="2:14" ht="21" customHeight="1" x14ac:dyDescent="0.2">
      <c r="B17" s="55" t="s">
        <v>91</v>
      </c>
      <c r="C17" s="398"/>
      <c r="D17" s="398"/>
      <c r="E17" s="398"/>
      <c r="F17" s="593"/>
      <c r="G17" s="593"/>
      <c r="H17" s="593"/>
      <c r="I17" s="509"/>
      <c r="J17" s="509"/>
      <c r="K17" s="509"/>
      <c r="L17" s="509"/>
      <c r="M17" s="592"/>
      <c r="N17" s="508">
        <f>SUM(C17:M17)</f>
        <v>0</v>
      </c>
    </row>
    <row r="18" spans="2:14" ht="21" customHeight="1" x14ac:dyDescent="0.2">
      <c r="B18" s="55" t="s">
        <v>92</v>
      </c>
      <c r="C18" s="398"/>
      <c r="D18" s="398"/>
      <c r="E18" s="398"/>
      <c r="F18" s="593"/>
      <c r="G18" s="593"/>
      <c r="H18" s="593"/>
      <c r="I18" s="509"/>
      <c r="J18" s="509"/>
      <c r="K18" s="509"/>
      <c r="L18" s="509"/>
      <c r="M18" s="509"/>
      <c r="N18" s="508">
        <f t="shared" ref="N18:N20" si="0">SUM(C18:M18)</f>
        <v>0</v>
      </c>
    </row>
    <row r="19" spans="2:14" ht="21" customHeight="1" x14ac:dyDescent="0.2">
      <c r="B19" s="55" t="s">
        <v>200</v>
      </c>
      <c r="C19" s="398"/>
      <c r="D19" s="398"/>
      <c r="E19" s="398"/>
      <c r="F19" s="593"/>
      <c r="G19" s="593"/>
      <c r="H19" s="593"/>
      <c r="I19" s="509"/>
      <c r="J19" s="509"/>
      <c r="K19" s="509"/>
      <c r="L19" s="509"/>
      <c r="M19" s="509"/>
      <c r="N19" s="508">
        <f t="shared" si="0"/>
        <v>0</v>
      </c>
    </row>
    <row r="20" spans="2:14" ht="32.450000000000003" customHeight="1" x14ac:dyDescent="0.2">
      <c r="B20" s="55" t="s">
        <v>93</v>
      </c>
      <c r="C20" s="398"/>
      <c r="D20" s="398"/>
      <c r="E20" s="398"/>
      <c r="F20" s="593"/>
      <c r="G20" s="593"/>
      <c r="H20" s="593"/>
      <c r="I20" s="509"/>
      <c r="J20" s="509"/>
      <c r="K20" s="509"/>
      <c r="L20" s="509"/>
      <c r="M20" s="509"/>
      <c r="N20" s="508">
        <f t="shared" si="0"/>
        <v>0</v>
      </c>
    </row>
    <row r="21" spans="2:14" ht="16.899999999999999" customHeight="1" x14ac:dyDescent="0.2">
      <c r="B21" s="50"/>
      <c r="C21" s="50"/>
      <c r="D21" s="50"/>
      <c r="E21" s="50"/>
      <c r="F21" s="50"/>
      <c r="G21" s="50"/>
      <c r="H21" s="50"/>
    </row>
    <row r="22" spans="2:14" x14ac:dyDescent="0.2">
      <c r="B22" s="997" t="s">
        <v>115</v>
      </c>
      <c r="C22" s="997"/>
      <c r="D22" s="997"/>
      <c r="E22" s="997"/>
      <c r="F22" s="997"/>
      <c r="G22" s="997"/>
      <c r="H22" s="997"/>
      <c r="I22" s="997"/>
      <c r="J22" s="997"/>
      <c r="K22" s="997"/>
      <c r="L22" s="997"/>
      <c r="M22" s="997"/>
      <c r="N22" s="997"/>
    </row>
    <row r="23" spans="2:14" ht="5.0999999999999996" customHeight="1" x14ac:dyDescent="0.2">
      <c r="B23" s="50"/>
      <c r="C23" s="50"/>
      <c r="D23" s="50"/>
      <c r="E23" s="50"/>
      <c r="F23" s="50"/>
      <c r="G23" s="50"/>
      <c r="H23" s="50"/>
    </row>
    <row r="24" spans="2:14" ht="16.5" customHeight="1" x14ac:dyDescent="0.2">
      <c r="B24" s="1010" t="s">
        <v>94</v>
      </c>
      <c r="C24" s="1009" t="s">
        <v>90</v>
      </c>
      <c r="D24" s="1009"/>
      <c r="E24" s="1009"/>
      <c r="F24" s="1009"/>
      <c r="G24" s="1009"/>
      <c r="H24" s="1009"/>
      <c r="I24" s="1009"/>
      <c r="J24" s="1009"/>
      <c r="K24" s="1009"/>
      <c r="L24" s="1009"/>
      <c r="M24" s="1009"/>
      <c r="N24" s="1009"/>
    </row>
    <row r="25" spans="2:14" x14ac:dyDescent="0.2">
      <c r="B25" s="1011"/>
      <c r="C25" s="552" t="s">
        <v>962</v>
      </c>
      <c r="D25" s="552" t="s">
        <v>1797</v>
      </c>
      <c r="E25" s="552" t="s">
        <v>1644</v>
      </c>
      <c r="F25" s="552" t="s">
        <v>1645</v>
      </c>
      <c r="G25" s="552" t="s">
        <v>1646</v>
      </c>
      <c r="H25" s="552" t="s">
        <v>1647</v>
      </c>
      <c r="I25" s="552" t="s">
        <v>1648</v>
      </c>
      <c r="J25" s="552" t="s">
        <v>1649</v>
      </c>
      <c r="K25" s="552" t="s">
        <v>1650</v>
      </c>
      <c r="L25" s="552" t="s">
        <v>2403</v>
      </c>
      <c r="M25" s="552" t="s">
        <v>2401</v>
      </c>
      <c r="N25" s="552" t="s">
        <v>65</v>
      </c>
    </row>
    <row r="26" spans="2:14" x14ac:dyDescent="0.2">
      <c r="B26" s="55" t="s">
        <v>95</v>
      </c>
      <c r="C26" s="398"/>
      <c r="D26" s="398"/>
      <c r="E26" s="398"/>
      <c r="F26" s="593"/>
      <c r="G26" s="593"/>
      <c r="H26" s="593"/>
      <c r="I26" s="509"/>
      <c r="J26" s="509"/>
      <c r="K26" s="509"/>
      <c r="L26" s="509"/>
      <c r="M26" s="592"/>
      <c r="N26" s="508">
        <f>SUM(C26:M26)</f>
        <v>0</v>
      </c>
    </row>
    <row r="27" spans="2:14" x14ac:dyDescent="0.2">
      <c r="B27" s="55" t="s">
        <v>96</v>
      </c>
      <c r="C27" s="398"/>
      <c r="D27" s="398"/>
      <c r="E27" s="398"/>
      <c r="F27" s="593"/>
      <c r="G27" s="593"/>
      <c r="H27" s="593"/>
      <c r="I27" s="509"/>
      <c r="J27" s="509"/>
      <c r="K27" s="509"/>
      <c r="L27" s="509"/>
      <c r="M27" s="509"/>
      <c r="N27" s="508">
        <f t="shared" ref="N27:N31" si="1">SUM(C27:M27)</f>
        <v>0</v>
      </c>
    </row>
    <row r="28" spans="2:14" x14ac:dyDescent="0.2">
      <c r="B28" s="55" t="s">
        <v>97</v>
      </c>
      <c r="C28" s="398"/>
      <c r="D28" s="398"/>
      <c r="E28" s="398"/>
      <c r="F28" s="593"/>
      <c r="G28" s="593"/>
      <c r="H28" s="593"/>
      <c r="I28" s="509"/>
      <c r="J28" s="509"/>
      <c r="K28" s="509"/>
      <c r="L28" s="509"/>
      <c r="M28" s="509"/>
      <c r="N28" s="508">
        <f t="shared" si="1"/>
        <v>0</v>
      </c>
    </row>
    <row r="29" spans="2:14" x14ac:dyDescent="0.2">
      <c r="B29" s="55" t="s">
        <v>98</v>
      </c>
      <c r="C29" s="398"/>
      <c r="D29" s="398"/>
      <c r="E29" s="398"/>
      <c r="F29" s="593"/>
      <c r="G29" s="593"/>
      <c r="H29" s="593"/>
      <c r="I29" s="509"/>
      <c r="J29" s="509"/>
      <c r="K29" s="509"/>
      <c r="L29" s="509"/>
      <c r="M29" s="509"/>
      <c r="N29" s="508">
        <f t="shared" si="1"/>
        <v>0</v>
      </c>
    </row>
    <row r="30" spans="2:14" ht="25.5" customHeight="1" x14ac:dyDescent="0.2">
      <c r="B30" s="55" t="s">
        <v>1755</v>
      </c>
      <c r="C30" s="398"/>
      <c r="D30" s="398"/>
      <c r="E30" s="398"/>
      <c r="F30" s="594"/>
      <c r="G30" s="594"/>
      <c r="H30" s="594"/>
      <c r="I30" s="509"/>
      <c r="J30" s="509"/>
      <c r="K30" s="509"/>
      <c r="L30" s="509"/>
      <c r="M30" s="509"/>
      <c r="N30" s="508">
        <f t="shared" si="1"/>
        <v>0</v>
      </c>
    </row>
    <row r="31" spans="2:14" x14ac:dyDescent="0.2">
      <c r="B31" s="55" t="s">
        <v>9</v>
      </c>
      <c r="C31" s="398"/>
      <c r="D31" s="398"/>
      <c r="E31" s="398"/>
      <c r="F31" s="595"/>
      <c r="G31" s="595"/>
      <c r="H31" s="595"/>
      <c r="I31" s="509"/>
      <c r="J31" s="509"/>
      <c r="K31" s="509"/>
      <c r="L31" s="509"/>
      <c r="M31" s="509"/>
      <c r="N31" s="508">
        <f t="shared" si="1"/>
        <v>0</v>
      </c>
    </row>
    <row r="32" spans="2:14" x14ac:dyDescent="0.2">
      <c r="B32" s="51" t="s">
        <v>99</v>
      </c>
      <c r="C32" s="50"/>
      <c r="D32" s="50"/>
      <c r="E32" s="50"/>
      <c r="F32" s="50"/>
      <c r="G32" s="50"/>
      <c r="H32" s="50"/>
    </row>
    <row r="33" spans="2:20" ht="5.0999999999999996" customHeight="1" x14ac:dyDescent="0.2">
      <c r="B33" s="50"/>
      <c r="C33" s="50"/>
      <c r="D33" s="50"/>
      <c r="E33" s="50"/>
      <c r="F33" s="50"/>
      <c r="G33" s="50"/>
      <c r="H33" s="50"/>
    </row>
    <row r="34" spans="2:20" x14ac:dyDescent="0.2">
      <c r="B34" s="997" t="s">
        <v>84</v>
      </c>
      <c r="C34" s="997"/>
      <c r="D34" s="997"/>
      <c r="E34" s="997"/>
      <c r="F34" s="997"/>
      <c r="G34" s="997"/>
      <c r="H34" s="997"/>
      <c r="I34" s="997"/>
      <c r="J34" s="997"/>
      <c r="K34" s="997"/>
      <c r="L34" s="997"/>
      <c r="M34" s="997"/>
      <c r="N34" s="997"/>
    </row>
    <row r="35" spans="2:20" ht="5.0999999999999996" customHeight="1" x14ac:dyDescent="0.2">
      <c r="B35" s="50"/>
      <c r="C35" s="50"/>
      <c r="D35" s="50"/>
      <c r="E35" s="50"/>
      <c r="F35" s="50"/>
      <c r="G35" s="50"/>
      <c r="H35" s="50"/>
    </row>
    <row r="36" spans="2:20" ht="24.95" customHeight="1" x14ac:dyDescent="0.2">
      <c r="B36" s="553" t="s">
        <v>85</v>
      </c>
      <c r="C36" s="1002" t="s">
        <v>100</v>
      </c>
      <c r="D36" s="1002"/>
      <c r="E36" s="1002"/>
      <c r="F36" s="1002" t="s">
        <v>101</v>
      </c>
      <c r="G36" s="1002"/>
      <c r="H36" s="1002"/>
      <c r="I36" s="1002" t="s">
        <v>102</v>
      </c>
      <c r="J36" s="1002"/>
      <c r="K36" s="1002"/>
      <c r="L36" s="1002" t="s">
        <v>103</v>
      </c>
      <c r="M36" s="1002"/>
      <c r="N36" s="1002"/>
    </row>
    <row r="37" spans="2:20" ht="29.45" customHeight="1" x14ac:dyDescent="0.2">
      <c r="B37" s="66" t="s">
        <v>83</v>
      </c>
      <c r="C37" s="999"/>
      <c r="D37" s="1000"/>
      <c r="E37" s="1001"/>
      <c r="F37" s="999"/>
      <c r="G37" s="1000"/>
      <c r="H37" s="1001"/>
      <c r="I37" s="1012"/>
      <c r="J37" s="1012"/>
      <c r="K37" s="1012"/>
      <c r="L37" s="1013"/>
      <c r="M37" s="1013"/>
      <c r="N37" s="1013"/>
      <c r="O37" s="52"/>
      <c r="Q37" s="53"/>
      <c r="R37" s="53"/>
      <c r="S37" s="53"/>
      <c r="T37" s="54"/>
    </row>
    <row r="38" spans="2:20" ht="19.899999999999999" customHeight="1" x14ac:dyDescent="0.2">
      <c r="B38" s="66" t="s">
        <v>87</v>
      </c>
      <c r="C38" s="999"/>
      <c r="D38" s="1000"/>
      <c r="E38" s="1001"/>
      <c r="F38" s="999"/>
      <c r="G38" s="1000"/>
      <c r="H38" s="1001"/>
      <c r="I38" s="1012"/>
      <c r="J38" s="1012"/>
      <c r="K38" s="1012"/>
      <c r="L38" s="1013"/>
      <c r="M38" s="1013"/>
      <c r="N38" s="1013"/>
      <c r="O38" s="52"/>
      <c r="Q38" s="53"/>
      <c r="R38" s="53"/>
      <c r="S38" s="53"/>
      <c r="T38" s="54"/>
    </row>
    <row r="39" spans="2:20" ht="19.899999999999999" customHeight="1" x14ac:dyDescent="0.2">
      <c r="B39" s="66" t="s">
        <v>86</v>
      </c>
      <c r="C39" s="999"/>
      <c r="D39" s="1000"/>
      <c r="E39" s="1001"/>
      <c r="F39" s="999"/>
      <c r="G39" s="1000"/>
      <c r="H39" s="1001"/>
      <c r="I39" s="1012"/>
      <c r="J39" s="1012"/>
      <c r="K39" s="1012"/>
      <c r="L39" s="1013"/>
      <c r="M39" s="1013"/>
      <c r="N39" s="1013"/>
      <c r="O39" s="52"/>
      <c r="Q39" s="53"/>
      <c r="R39" s="53"/>
      <c r="S39" s="53"/>
      <c r="T39" s="54"/>
    </row>
    <row r="40" spans="2:20" ht="19.899999999999999" customHeight="1" x14ac:dyDescent="0.2">
      <c r="B40" s="66" t="s">
        <v>2</v>
      </c>
      <c r="C40" s="999"/>
      <c r="D40" s="1000"/>
      <c r="E40" s="1001"/>
      <c r="F40" s="999"/>
      <c r="G40" s="1000"/>
      <c r="H40" s="1001"/>
      <c r="I40" s="1012"/>
      <c r="J40" s="1012"/>
      <c r="K40" s="1012"/>
      <c r="L40" s="1013"/>
      <c r="M40" s="1013"/>
      <c r="N40" s="1013"/>
      <c r="O40" s="52"/>
      <c r="Q40" s="53"/>
      <c r="R40" s="53"/>
      <c r="S40" s="53"/>
      <c r="T40" s="54"/>
    </row>
    <row r="41" spans="2:20" x14ac:dyDescent="0.2">
      <c r="B41" s="20" t="s">
        <v>104</v>
      </c>
      <c r="C41" s="50"/>
      <c r="D41" s="50"/>
      <c r="E41" s="50"/>
      <c r="F41" s="50"/>
      <c r="G41" s="50"/>
      <c r="H41" s="50"/>
    </row>
    <row r="42" spans="2:20" ht="11.25" customHeight="1" x14ac:dyDescent="0.2">
      <c r="B42" s="20" t="s">
        <v>201</v>
      </c>
      <c r="C42" s="50"/>
      <c r="D42" s="50"/>
      <c r="E42" s="50"/>
      <c r="F42" s="50"/>
      <c r="G42" s="50"/>
      <c r="H42" s="50"/>
    </row>
    <row r="43" spans="2:20" s="49" customFormat="1" ht="12" customHeight="1" x14ac:dyDescent="0.2">
      <c r="B43" s="19"/>
      <c r="C43" s="19"/>
      <c r="D43" s="19"/>
      <c r="E43" s="19"/>
      <c r="F43" s="19"/>
      <c r="G43" s="19"/>
      <c r="H43" s="19"/>
    </row>
    <row r="44" spans="2:20" s="49" customFormat="1" ht="24.95" customHeight="1" x14ac:dyDescent="0.2">
      <c r="B44" s="998" t="s">
        <v>1763</v>
      </c>
      <c r="C44" s="998"/>
      <c r="D44" s="998"/>
      <c r="E44" s="998"/>
      <c r="F44" s="998"/>
      <c r="G44" s="998"/>
      <c r="H44" s="998"/>
      <c r="I44" s="998"/>
      <c r="J44" s="998"/>
      <c r="K44" s="998"/>
      <c r="L44" s="998"/>
      <c r="M44" s="998"/>
      <c r="N44" s="998"/>
    </row>
    <row r="45" spans="2:20" ht="5.0999999999999996" customHeight="1" x14ac:dyDescent="0.2">
      <c r="B45" s="50"/>
      <c r="C45" s="50"/>
      <c r="D45" s="50"/>
      <c r="E45" s="50"/>
    </row>
    <row r="46" spans="2:20" ht="24.95" customHeight="1" x14ac:dyDescent="0.2">
      <c r="B46" s="554" t="s">
        <v>171</v>
      </c>
      <c r="C46" s="995" t="s">
        <v>214</v>
      </c>
      <c r="D46" s="995"/>
      <c r="E46" s="995"/>
      <c r="F46" s="995"/>
      <c r="G46" s="995"/>
      <c r="H46" s="995"/>
      <c r="I46" s="995"/>
      <c r="J46" s="995"/>
      <c r="K46" s="995"/>
      <c r="L46" s="995" t="s">
        <v>215</v>
      </c>
      <c r="M46" s="995"/>
      <c r="N46" s="995"/>
    </row>
    <row r="47" spans="2:20" ht="19.899999999999999" customHeight="1" x14ac:dyDescent="0.2">
      <c r="B47" s="55" t="s">
        <v>184</v>
      </c>
      <c r="C47" s="992"/>
      <c r="D47" s="992"/>
      <c r="E47" s="992"/>
      <c r="F47" s="992"/>
      <c r="G47" s="992"/>
      <c r="H47" s="992"/>
      <c r="I47" s="992"/>
      <c r="J47" s="992"/>
      <c r="K47" s="992"/>
      <c r="L47" s="992"/>
      <c r="M47" s="992"/>
      <c r="N47" s="992"/>
    </row>
    <row r="48" spans="2:20" ht="19.899999999999999" customHeight="1" x14ac:dyDescent="0.2">
      <c r="B48" s="55" t="s">
        <v>185</v>
      </c>
      <c r="C48" s="993"/>
      <c r="D48" s="993"/>
      <c r="E48" s="993"/>
      <c r="F48" s="993"/>
      <c r="G48" s="993"/>
      <c r="H48" s="993"/>
      <c r="I48" s="993"/>
      <c r="J48" s="993"/>
      <c r="K48" s="993"/>
      <c r="L48" s="992"/>
      <c r="M48" s="992"/>
      <c r="N48" s="992"/>
    </row>
    <row r="49" spans="2:14" ht="19.899999999999999" customHeight="1" x14ac:dyDescent="0.2">
      <c r="B49" s="55" t="s">
        <v>186</v>
      </c>
      <c r="C49" s="993"/>
      <c r="D49" s="993"/>
      <c r="E49" s="993"/>
      <c r="F49" s="993"/>
      <c r="G49" s="993"/>
      <c r="H49" s="993"/>
      <c r="I49" s="993"/>
      <c r="J49" s="993"/>
      <c r="K49" s="993"/>
      <c r="L49" s="992"/>
      <c r="M49" s="992"/>
      <c r="N49" s="992"/>
    </row>
    <row r="50" spans="2:14" ht="19.899999999999999" customHeight="1" x14ac:dyDescent="0.2">
      <c r="B50" s="55" t="s">
        <v>187</v>
      </c>
      <c r="C50" s="994"/>
      <c r="D50" s="994"/>
      <c r="E50" s="994"/>
      <c r="F50" s="994"/>
      <c r="G50" s="994"/>
      <c r="H50" s="994"/>
      <c r="I50" s="994"/>
      <c r="J50" s="994"/>
      <c r="K50" s="994"/>
      <c r="L50" s="992"/>
      <c r="M50" s="992"/>
      <c r="N50" s="992"/>
    </row>
    <row r="51" spans="2:14" ht="5.0999999999999996" customHeight="1" x14ac:dyDescent="0.2">
      <c r="B51" s="115"/>
      <c r="C51" s="996"/>
      <c r="D51" s="996"/>
      <c r="E51" s="996"/>
      <c r="F51" s="996"/>
      <c r="G51" s="996"/>
      <c r="H51" s="996"/>
    </row>
    <row r="52" spans="2:14" ht="24.95" customHeight="1" x14ac:dyDescent="0.2">
      <c r="B52" s="554" t="s">
        <v>172</v>
      </c>
      <c r="C52" s="995" t="s">
        <v>214</v>
      </c>
      <c r="D52" s="995"/>
      <c r="E52" s="995"/>
      <c r="F52" s="995"/>
      <c r="G52" s="995"/>
      <c r="H52" s="995"/>
      <c r="I52" s="995"/>
      <c r="J52" s="995"/>
      <c r="K52" s="995"/>
      <c r="L52" s="995" t="s">
        <v>215</v>
      </c>
      <c r="M52" s="995"/>
      <c r="N52" s="995"/>
    </row>
    <row r="53" spans="2:14" ht="20.25" customHeight="1" x14ac:dyDescent="0.2">
      <c r="B53" s="55" t="s">
        <v>173</v>
      </c>
      <c r="C53" s="992"/>
      <c r="D53" s="992"/>
      <c r="E53" s="992"/>
      <c r="F53" s="992"/>
      <c r="G53" s="992"/>
      <c r="H53" s="992"/>
      <c r="I53" s="992"/>
      <c r="J53" s="992"/>
      <c r="K53" s="992"/>
      <c r="L53" s="992"/>
      <c r="M53" s="992"/>
      <c r="N53" s="992"/>
    </row>
    <row r="54" spans="2:14" ht="20.25" customHeight="1" x14ac:dyDescent="0.2">
      <c r="B54" s="55" t="s">
        <v>174</v>
      </c>
      <c r="C54" s="993"/>
      <c r="D54" s="993"/>
      <c r="E54" s="993"/>
      <c r="F54" s="993"/>
      <c r="G54" s="993"/>
      <c r="H54" s="993"/>
      <c r="I54" s="993"/>
      <c r="J54" s="993"/>
      <c r="K54" s="993"/>
      <c r="L54" s="992"/>
      <c r="M54" s="992"/>
      <c r="N54" s="992"/>
    </row>
    <row r="55" spans="2:14" ht="20.25" customHeight="1" x14ac:dyDescent="0.2">
      <c r="B55" s="55" t="s">
        <v>175</v>
      </c>
      <c r="C55" s="993"/>
      <c r="D55" s="993"/>
      <c r="E55" s="993"/>
      <c r="F55" s="993"/>
      <c r="G55" s="993"/>
      <c r="H55" s="993"/>
      <c r="I55" s="993"/>
      <c r="J55" s="993"/>
      <c r="K55" s="993"/>
      <c r="L55" s="992"/>
      <c r="M55" s="992"/>
      <c r="N55" s="992"/>
    </row>
    <row r="56" spans="2:14" ht="42.75" customHeight="1" x14ac:dyDescent="0.2">
      <c r="B56" s="1015" t="s">
        <v>176</v>
      </c>
      <c r="C56" s="1016"/>
      <c r="D56" s="1016"/>
      <c r="E56" s="1016"/>
      <c r="F56" s="1016"/>
      <c r="G56" s="1019" t="s">
        <v>74</v>
      </c>
      <c r="H56" s="1020"/>
      <c r="I56" s="1017" t="s">
        <v>60</v>
      </c>
      <c r="J56" s="1017"/>
      <c r="K56" s="1017"/>
      <c r="L56" s="1017"/>
      <c r="M56" s="1017"/>
      <c r="N56" s="1017"/>
    </row>
    <row r="57" spans="2:14" ht="22.9" customHeight="1" x14ac:dyDescent="0.2">
      <c r="B57" s="1018" t="s">
        <v>1743</v>
      </c>
      <c r="C57" s="1004" t="s">
        <v>1744</v>
      </c>
      <c r="D57" s="1005"/>
      <c r="E57" s="1005"/>
      <c r="F57" s="1006"/>
      <c r="G57" s="1021"/>
      <c r="H57" s="1022"/>
      <c r="I57" s="985"/>
      <c r="J57" s="986"/>
      <c r="K57" s="986"/>
      <c r="L57" s="986"/>
      <c r="M57" s="986"/>
      <c r="N57" s="1014"/>
    </row>
    <row r="58" spans="2:14" ht="22.9" customHeight="1" x14ac:dyDescent="0.2">
      <c r="B58" s="1018"/>
      <c r="C58" s="1004" t="s">
        <v>1745</v>
      </c>
      <c r="D58" s="1005"/>
      <c r="E58" s="1005"/>
      <c r="F58" s="1006"/>
      <c r="G58" s="1021"/>
      <c r="H58" s="1022"/>
      <c r="I58" s="985"/>
      <c r="J58" s="986"/>
      <c r="K58" s="987"/>
      <c r="L58" s="987"/>
      <c r="M58" s="987"/>
      <c r="N58" s="988"/>
    </row>
    <row r="59" spans="2:14" ht="22.9" customHeight="1" x14ac:dyDescent="0.2">
      <c r="B59" s="1018"/>
      <c r="C59" s="1004" t="s">
        <v>1746</v>
      </c>
      <c r="D59" s="1005"/>
      <c r="E59" s="1005"/>
      <c r="F59" s="1006"/>
      <c r="G59" s="1021"/>
      <c r="H59" s="1022"/>
      <c r="I59" s="985"/>
      <c r="J59" s="986"/>
      <c r="K59" s="987"/>
      <c r="L59" s="987"/>
      <c r="M59" s="987"/>
      <c r="N59" s="988"/>
    </row>
    <row r="60" spans="2:14" ht="22.9" customHeight="1" x14ac:dyDescent="0.2">
      <c r="B60" s="1018"/>
      <c r="C60" s="1004" t="s">
        <v>1747</v>
      </c>
      <c r="D60" s="1005"/>
      <c r="E60" s="1005"/>
      <c r="F60" s="1006"/>
      <c r="G60" s="1021"/>
      <c r="H60" s="1022"/>
      <c r="I60" s="985"/>
      <c r="J60" s="986"/>
      <c r="K60" s="987"/>
      <c r="L60" s="987"/>
      <c r="M60" s="987"/>
      <c r="N60" s="988"/>
    </row>
    <row r="61" spans="2:14" ht="22.9" customHeight="1" x14ac:dyDescent="0.2">
      <c r="B61" s="1018"/>
      <c r="C61" s="903" t="s">
        <v>9</v>
      </c>
      <c r="D61" s="904"/>
      <c r="E61" s="1005"/>
      <c r="F61" s="1006"/>
      <c r="G61" s="1021"/>
      <c r="H61" s="1022"/>
      <c r="I61" s="985"/>
      <c r="J61" s="986"/>
      <c r="K61" s="987"/>
      <c r="L61" s="987"/>
      <c r="M61" s="987"/>
      <c r="N61" s="988"/>
    </row>
    <row r="62" spans="2:14" ht="22.9" customHeight="1" x14ac:dyDescent="0.2">
      <c r="B62" s="1018" t="s">
        <v>1748</v>
      </c>
      <c r="C62" s="903" t="s">
        <v>1752</v>
      </c>
      <c r="D62" s="904"/>
      <c r="E62" s="904"/>
      <c r="F62" s="905"/>
      <c r="G62" s="1023"/>
      <c r="H62" s="1024"/>
      <c r="I62" s="985"/>
      <c r="J62" s="986"/>
      <c r="K62" s="987"/>
      <c r="L62" s="987"/>
      <c r="M62" s="987"/>
      <c r="N62" s="988"/>
    </row>
    <row r="63" spans="2:14" ht="22.9" customHeight="1" x14ac:dyDescent="0.2">
      <c r="B63" s="1018"/>
      <c r="C63" s="1004" t="s">
        <v>1749</v>
      </c>
      <c r="D63" s="1005"/>
      <c r="E63" s="1005"/>
      <c r="F63" s="1006"/>
      <c r="G63" s="1021"/>
      <c r="H63" s="1022"/>
      <c r="I63" s="985"/>
      <c r="J63" s="986"/>
      <c r="K63" s="987"/>
      <c r="L63" s="987"/>
      <c r="M63" s="987"/>
      <c r="N63" s="988"/>
    </row>
    <row r="64" spans="2:14" ht="22.9" customHeight="1" x14ac:dyDescent="0.2">
      <c r="B64" s="1018"/>
      <c r="C64" s="903" t="s">
        <v>1753</v>
      </c>
      <c r="D64" s="904"/>
      <c r="E64" s="904"/>
      <c r="F64" s="905"/>
      <c r="G64" s="1023"/>
      <c r="H64" s="1024"/>
      <c r="I64" s="985"/>
      <c r="J64" s="986"/>
      <c r="K64" s="987"/>
      <c r="L64" s="987"/>
      <c r="M64" s="987"/>
      <c r="N64" s="988"/>
    </row>
    <row r="65" spans="2:14" ht="22.9" customHeight="1" x14ac:dyDescent="0.2">
      <c r="B65" s="1018"/>
      <c r="C65" s="903" t="s">
        <v>9</v>
      </c>
      <c r="D65" s="904"/>
      <c r="E65" s="1005"/>
      <c r="F65" s="1006"/>
      <c r="G65" s="1021"/>
      <c r="H65" s="1022"/>
      <c r="I65" s="985"/>
      <c r="J65" s="986"/>
      <c r="K65" s="987"/>
      <c r="L65" s="987"/>
      <c r="M65" s="987"/>
      <c r="N65" s="988"/>
    </row>
    <row r="66" spans="2:14" ht="22.9" customHeight="1" x14ac:dyDescent="0.2">
      <c r="B66" s="1003" t="s">
        <v>1754</v>
      </c>
      <c r="C66" s="1004" t="s">
        <v>1750</v>
      </c>
      <c r="D66" s="1005"/>
      <c r="E66" s="1005"/>
      <c r="F66" s="1006"/>
      <c r="G66" s="1021"/>
      <c r="H66" s="1022"/>
      <c r="I66" s="985"/>
      <c r="J66" s="986"/>
      <c r="K66" s="987"/>
      <c r="L66" s="987"/>
      <c r="M66" s="987"/>
      <c r="N66" s="988"/>
    </row>
    <row r="67" spans="2:14" ht="22.9" customHeight="1" x14ac:dyDescent="0.2">
      <c r="B67" s="1003"/>
      <c r="C67" s="1004" t="s">
        <v>1751</v>
      </c>
      <c r="D67" s="1005"/>
      <c r="E67" s="1005"/>
      <c r="F67" s="1006"/>
      <c r="G67" s="1021"/>
      <c r="H67" s="1022"/>
      <c r="I67" s="985"/>
      <c r="J67" s="986"/>
      <c r="K67" s="987"/>
      <c r="L67" s="987"/>
      <c r="M67" s="987"/>
      <c r="N67" s="988"/>
    </row>
    <row r="68" spans="2:14" ht="22.9" customHeight="1" x14ac:dyDescent="0.2">
      <c r="B68" s="1003"/>
      <c r="C68" s="903" t="s">
        <v>9</v>
      </c>
      <c r="D68" s="904"/>
      <c r="E68" s="1005"/>
      <c r="F68" s="1006"/>
      <c r="G68" s="1021"/>
      <c r="H68" s="1022"/>
      <c r="I68" s="985"/>
      <c r="J68" s="986"/>
      <c r="K68" s="987"/>
      <c r="L68" s="987"/>
      <c r="M68" s="987"/>
      <c r="N68" s="988"/>
    </row>
  </sheetData>
  <mergeCells count="98">
    <mergeCell ref="G67:H67"/>
    <mergeCell ref="G68:H68"/>
    <mergeCell ref="G62:H62"/>
    <mergeCell ref="G64:H64"/>
    <mergeCell ref="G63:H63"/>
    <mergeCell ref="G65:H65"/>
    <mergeCell ref="G66:H66"/>
    <mergeCell ref="G56:H56"/>
    <mergeCell ref="G57:H57"/>
    <mergeCell ref="G58:H58"/>
    <mergeCell ref="G59:H59"/>
    <mergeCell ref="G61:H61"/>
    <mergeCell ref="G60:H60"/>
    <mergeCell ref="C39:E39"/>
    <mergeCell ref="I63:N63"/>
    <mergeCell ref="I65:N65"/>
    <mergeCell ref="I66:N66"/>
    <mergeCell ref="F51:H51"/>
    <mergeCell ref="L53:N53"/>
    <mergeCell ref="C54:K54"/>
    <mergeCell ref="L54:N54"/>
    <mergeCell ref="C55:K55"/>
    <mergeCell ref="L55:N55"/>
    <mergeCell ref="B56:F56"/>
    <mergeCell ref="C53:K53"/>
    <mergeCell ref="I56:N56"/>
    <mergeCell ref="I60:N60"/>
    <mergeCell ref="B57:B61"/>
    <mergeCell ref="B62:B65"/>
    <mergeCell ref="I68:N68"/>
    <mergeCell ref="L36:N36"/>
    <mergeCell ref="I36:K36"/>
    <mergeCell ref="I37:K37"/>
    <mergeCell ref="I38:K38"/>
    <mergeCell ref="I39:K39"/>
    <mergeCell ref="I40:K40"/>
    <mergeCell ref="L37:N37"/>
    <mergeCell ref="L38:N38"/>
    <mergeCell ref="L39:N39"/>
    <mergeCell ref="L40:N40"/>
    <mergeCell ref="I57:N57"/>
    <mergeCell ref="I58:N58"/>
    <mergeCell ref="I59:N59"/>
    <mergeCell ref="I61:N61"/>
    <mergeCell ref="I62:N62"/>
    <mergeCell ref="B4:N4"/>
    <mergeCell ref="B2:N2"/>
    <mergeCell ref="C24:N24"/>
    <mergeCell ref="B22:N22"/>
    <mergeCell ref="B15:B16"/>
    <mergeCell ref="C15:N15"/>
    <mergeCell ref="B24:B25"/>
    <mergeCell ref="C6:N6"/>
    <mergeCell ref="B66:B68"/>
    <mergeCell ref="C57:F57"/>
    <mergeCell ref="C58:F58"/>
    <mergeCell ref="C59:F59"/>
    <mergeCell ref="C61:F61"/>
    <mergeCell ref="C62:F62"/>
    <mergeCell ref="C63:F63"/>
    <mergeCell ref="C65:F65"/>
    <mergeCell ref="C66:F66"/>
    <mergeCell ref="C68:F68"/>
    <mergeCell ref="C60:F60"/>
    <mergeCell ref="C64:F64"/>
    <mergeCell ref="C67:F67"/>
    <mergeCell ref="L47:N47"/>
    <mergeCell ref="L46:N46"/>
    <mergeCell ref="C46:K46"/>
    <mergeCell ref="C47:K47"/>
    <mergeCell ref="B13:N13"/>
    <mergeCell ref="B34:N34"/>
    <mergeCell ref="B44:N44"/>
    <mergeCell ref="C40:E40"/>
    <mergeCell ref="F37:H37"/>
    <mergeCell ref="F38:H38"/>
    <mergeCell ref="F39:H39"/>
    <mergeCell ref="F40:H40"/>
    <mergeCell ref="F36:H36"/>
    <mergeCell ref="C36:E36"/>
    <mergeCell ref="C37:E37"/>
    <mergeCell ref="C38:E38"/>
    <mergeCell ref="I64:N64"/>
    <mergeCell ref="I67:N67"/>
    <mergeCell ref="C7:N7"/>
    <mergeCell ref="C8:N8"/>
    <mergeCell ref="C9:N9"/>
    <mergeCell ref="C10:N10"/>
    <mergeCell ref="C11:N11"/>
    <mergeCell ref="L50:N50"/>
    <mergeCell ref="L48:N48"/>
    <mergeCell ref="L49:N49"/>
    <mergeCell ref="C48:K48"/>
    <mergeCell ref="C49:K49"/>
    <mergeCell ref="C50:K50"/>
    <mergeCell ref="C52:K52"/>
    <mergeCell ref="L52:N52"/>
    <mergeCell ref="C51:E51"/>
  </mergeCells>
  <printOptions horizontalCentered="1"/>
  <pageMargins left="0.39370078740157483" right="0.39370078740157483" top="0.39370078740157483" bottom="0.39370078740157483" header="0.31496062992125984" footer="0.31496062992125984"/>
  <pageSetup paperSize="9" scale="85" orientation="portrait" horizontalDpi="4294967295" verticalDpi="360" r:id="rId1"/>
  <rowBreaks count="1" manualBreakCount="1">
    <brk id="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sheetPr>
  <dimension ref="B1:G77"/>
  <sheetViews>
    <sheetView zoomScaleNormal="100" workbookViewId="0">
      <pane xSplit="3" ySplit="5" topLeftCell="D18" activePane="bottomRight" state="frozen"/>
      <selection pane="topRight" activeCell="D1" sqref="D1"/>
      <selection pane="bottomLeft" activeCell="A6" sqref="A6"/>
      <selection pane="bottomRight" activeCell="C5" sqref="C5"/>
    </sheetView>
  </sheetViews>
  <sheetFormatPr baseColWidth="10" defaultColWidth="11.42578125" defaultRowHeight="12.75" x14ac:dyDescent="0.2"/>
  <cols>
    <col min="1" max="1" width="1" style="521" customWidth="1"/>
    <col min="2" max="2" width="11.5703125" style="521" bestFit="1" customWidth="1"/>
    <col min="3" max="3" width="30.140625" style="521" customWidth="1"/>
    <col min="4" max="4" width="9.28515625" style="521" customWidth="1"/>
    <col min="5" max="5" width="34" style="521" customWidth="1"/>
    <col min="6" max="7" width="21.7109375" style="521" customWidth="1"/>
    <col min="8" max="16384" width="11.42578125" style="521"/>
  </cols>
  <sheetData>
    <row r="1" spans="2:7" ht="4.5" customHeight="1" x14ac:dyDescent="0.2">
      <c r="B1" s="1032"/>
      <c r="C1" s="1032"/>
      <c r="D1" s="1032"/>
      <c r="E1" s="1032"/>
      <c r="F1" s="1032"/>
    </row>
    <row r="2" spans="2:7" ht="18.75" customHeight="1" x14ac:dyDescent="0.2">
      <c r="B2" s="1033" t="s">
        <v>1740</v>
      </c>
      <c r="C2" s="1033"/>
      <c r="D2" s="1033"/>
      <c r="E2" s="1033"/>
      <c r="F2" s="1033"/>
      <c r="G2" s="1033"/>
    </row>
    <row r="3" spans="2:7" ht="5.25" customHeight="1" x14ac:dyDescent="0.2">
      <c r="B3" s="555"/>
      <c r="C3" s="555"/>
      <c r="D3" s="555"/>
      <c r="E3" s="555"/>
      <c r="F3" s="555"/>
    </row>
    <row r="4" spans="2:7" ht="17.25" customHeight="1" x14ac:dyDescent="0.2">
      <c r="B4" s="1034" t="s">
        <v>1655</v>
      </c>
      <c r="C4" s="1034"/>
      <c r="D4" s="1034"/>
      <c r="E4" s="1034"/>
      <c r="F4" s="1034"/>
      <c r="G4" s="1034"/>
    </row>
    <row r="5" spans="2:7" s="556" customFormat="1" ht="26.25" customHeight="1" x14ac:dyDescent="0.2">
      <c r="B5" s="759" t="s">
        <v>1656</v>
      </c>
      <c r="C5" s="760" t="s">
        <v>1657</v>
      </c>
      <c r="D5" s="759" t="s">
        <v>1658</v>
      </c>
      <c r="E5" s="759" t="s">
        <v>1659</v>
      </c>
      <c r="F5" s="759" t="s">
        <v>2467</v>
      </c>
      <c r="G5" s="825" t="s">
        <v>2466</v>
      </c>
    </row>
    <row r="6" spans="2:7" ht="12.95" customHeight="1" x14ac:dyDescent="0.2">
      <c r="B6" s="1031" t="s">
        <v>1660</v>
      </c>
      <c r="C6" s="422"/>
      <c r="D6" s="377"/>
      <c r="E6" s="979" t="s">
        <v>1741</v>
      </c>
      <c r="F6" s="979"/>
      <c r="G6" s="979"/>
    </row>
    <row r="7" spans="2:7" ht="12.95" customHeight="1" x14ac:dyDescent="0.2">
      <c r="B7" s="1031"/>
      <c r="C7" s="389"/>
      <c r="D7" s="377"/>
      <c r="E7" s="979"/>
      <c r="F7" s="979"/>
      <c r="G7" s="979"/>
    </row>
    <row r="8" spans="2:7" ht="12.95" customHeight="1" x14ac:dyDescent="0.2">
      <c r="B8" s="1031"/>
      <c r="C8" s="389"/>
      <c r="D8" s="377"/>
      <c r="E8" s="979"/>
      <c r="F8" s="979"/>
      <c r="G8" s="979"/>
    </row>
    <row r="9" spans="2:7" ht="12.95" customHeight="1" x14ac:dyDescent="0.2">
      <c r="B9" s="1031"/>
      <c r="C9" s="389"/>
      <c r="D9" s="377"/>
      <c r="E9" s="979"/>
      <c r="F9" s="979"/>
      <c r="G9" s="979"/>
    </row>
    <row r="10" spans="2:7" ht="12.95" customHeight="1" x14ac:dyDescent="0.2">
      <c r="B10" s="1031"/>
      <c r="C10" s="389"/>
      <c r="D10" s="377"/>
      <c r="E10" s="979"/>
      <c r="F10" s="979"/>
      <c r="G10" s="979"/>
    </row>
    <row r="11" spans="2:7" ht="12.95" customHeight="1" x14ac:dyDescent="0.2">
      <c r="B11" s="1031"/>
      <c r="C11" s="389"/>
      <c r="D11" s="377"/>
      <c r="E11" s="979"/>
      <c r="F11" s="979"/>
      <c r="G11" s="979"/>
    </row>
    <row r="12" spans="2:7" ht="12.95" customHeight="1" x14ac:dyDescent="0.2">
      <c r="B12" s="1031"/>
      <c r="C12" s="389"/>
      <c r="D12" s="377"/>
      <c r="E12" s="979"/>
      <c r="F12" s="979"/>
      <c r="G12" s="979"/>
    </row>
    <row r="13" spans="2:7" ht="12.95" customHeight="1" x14ac:dyDescent="0.2">
      <c r="B13" s="1025" t="s">
        <v>1661</v>
      </c>
      <c r="C13" s="389"/>
      <c r="D13" s="377"/>
      <c r="E13" s="1028" t="s">
        <v>1741</v>
      </c>
      <c r="F13" s="1028"/>
      <c r="G13" s="1028"/>
    </row>
    <row r="14" spans="2:7" ht="12.95" customHeight="1" x14ac:dyDescent="0.2">
      <c r="B14" s="1026"/>
      <c r="C14" s="389"/>
      <c r="D14" s="377"/>
      <c r="E14" s="1029"/>
      <c r="F14" s="1029"/>
      <c r="G14" s="1029"/>
    </row>
    <row r="15" spans="2:7" ht="12.95" customHeight="1" x14ac:dyDescent="0.2">
      <c r="B15" s="1026"/>
      <c r="C15" s="389"/>
      <c r="D15" s="377"/>
      <c r="E15" s="1029"/>
      <c r="F15" s="1029"/>
      <c r="G15" s="1029"/>
    </row>
    <row r="16" spans="2:7" x14ac:dyDescent="0.2">
      <c r="B16" s="1027"/>
      <c r="C16" s="389"/>
      <c r="D16" s="376"/>
      <c r="E16" s="1030"/>
      <c r="F16" s="1030"/>
      <c r="G16" s="1030"/>
    </row>
    <row r="17" spans="2:7" ht="12.95" customHeight="1" x14ac:dyDescent="0.2">
      <c r="B17" s="1031" t="s">
        <v>1662</v>
      </c>
      <c r="C17" s="389"/>
      <c r="D17" s="376"/>
      <c r="E17" s="979"/>
      <c r="F17" s="979"/>
      <c r="G17" s="979"/>
    </row>
    <row r="18" spans="2:7" ht="12.95" customHeight="1" x14ac:dyDescent="0.2">
      <c r="B18" s="1031"/>
      <c r="C18" s="389"/>
      <c r="D18" s="376"/>
      <c r="E18" s="979"/>
      <c r="F18" s="979"/>
      <c r="G18" s="979"/>
    </row>
    <row r="19" spans="2:7" ht="12.95" customHeight="1" x14ac:dyDescent="0.2">
      <c r="B19" s="1031"/>
      <c r="C19" s="389"/>
      <c r="D19" s="376"/>
      <c r="E19" s="979"/>
      <c r="F19" s="979"/>
      <c r="G19" s="979"/>
    </row>
    <row r="20" spans="2:7" ht="12.95" customHeight="1" x14ac:dyDescent="0.2">
      <c r="B20" s="1031"/>
      <c r="C20" s="389"/>
      <c r="D20" s="376"/>
      <c r="E20" s="979"/>
      <c r="F20" s="979"/>
      <c r="G20" s="979"/>
    </row>
    <row r="21" spans="2:7" ht="12.95" customHeight="1" x14ac:dyDescent="0.2">
      <c r="B21" s="1031"/>
      <c r="C21" s="422"/>
      <c r="D21" s="376"/>
      <c r="E21" s="979"/>
      <c r="F21" s="979"/>
      <c r="G21" s="979"/>
    </row>
    <row r="22" spans="2:7" ht="12.95" customHeight="1" x14ac:dyDescent="0.2">
      <c r="B22" s="1031"/>
      <c r="C22" s="389"/>
      <c r="D22" s="376"/>
      <c r="E22" s="979"/>
      <c r="F22" s="979"/>
      <c r="G22" s="979"/>
    </row>
    <row r="23" spans="2:7" ht="12.95" customHeight="1" x14ac:dyDescent="0.2">
      <c r="B23" s="1031" t="s">
        <v>1663</v>
      </c>
      <c r="C23" s="389"/>
      <c r="D23" s="376"/>
      <c r="E23" s="979"/>
      <c r="F23" s="979"/>
      <c r="G23" s="979"/>
    </row>
    <row r="24" spans="2:7" ht="12.95" customHeight="1" x14ac:dyDescent="0.2">
      <c r="B24" s="1031"/>
      <c r="C24" s="389"/>
      <c r="D24" s="376"/>
      <c r="E24" s="979"/>
      <c r="F24" s="979"/>
      <c r="G24" s="979"/>
    </row>
    <row r="25" spans="2:7" ht="12.95" customHeight="1" x14ac:dyDescent="0.2">
      <c r="B25" s="1031"/>
      <c r="C25" s="389"/>
      <c r="D25" s="376"/>
      <c r="E25" s="979"/>
      <c r="F25" s="979"/>
      <c r="G25" s="979"/>
    </row>
    <row r="26" spans="2:7" ht="12.95" customHeight="1" x14ac:dyDescent="0.2">
      <c r="B26" s="1031"/>
      <c r="C26" s="389"/>
      <c r="D26" s="376"/>
      <c r="E26" s="979"/>
      <c r="F26" s="979"/>
      <c r="G26" s="979"/>
    </row>
    <row r="27" spans="2:7" ht="12.95" customHeight="1" x14ac:dyDescent="0.2">
      <c r="B27" s="1031"/>
      <c r="C27" s="389"/>
      <c r="D27" s="376"/>
      <c r="E27" s="979"/>
      <c r="F27" s="979"/>
      <c r="G27" s="979"/>
    </row>
    <row r="28" spans="2:7" ht="12.95" customHeight="1" x14ac:dyDescent="0.2">
      <c r="B28" s="1031"/>
      <c r="C28" s="389"/>
      <c r="D28" s="376"/>
      <c r="E28" s="979"/>
      <c r="F28" s="979"/>
      <c r="G28" s="979"/>
    </row>
    <row r="29" spans="2:7" ht="12.95" customHeight="1" x14ac:dyDescent="0.2">
      <c r="B29" s="1031"/>
      <c r="C29" s="389"/>
      <c r="D29" s="376"/>
      <c r="E29" s="979"/>
      <c r="F29" s="979"/>
      <c r="G29" s="979"/>
    </row>
    <row r="30" spans="2:7" ht="12.95" customHeight="1" x14ac:dyDescent="0.2">
      <c r="B30" s="1031" t="s">
        <v>1664</v>
      </c>
      <c r="C30" s="389"/>
      <c r="D30" s="376"/>
      <c r="E30" s="979" t="s">
        <v>1742</v>
      </c>
      <c r="F30" s="979"/>
      <c r="G30" s="979"/>
    </row>
    <row r="31" spans="2:7" ht="12.95" customHeight="1" x14ac:dyDescent="0.2">
      <c r="B31" s="1031"/>
      <c r="C31" s="389"/>
      <c r="D31" s="376"/>
      <c r="E31" s="979"/>
      <c r="F31" s="979"/>
      <c r="G31" s="979"/>
    </row>
    <row r="32" spans="2:7" ht="12.95" customHeight="1" x14ac:dyDescent="0.2">
      <c r="B32" s="1031"/>
      <c r="C32" s="389"/>
      <c r="D32" s="376"/>
      <c r="E32" s="979"/>
      <c r="F32" s="979"/>
      <c r="G32" s="979"/>
    </row>
    <row r="33" spans="2:7" ht="12.95" customHeight="1" x14ac:dyDescent="0.2">
      <c r="B33" s="1031"/>
      <c r="C33" s="389"/>
      <c r="D33" s="376"/>
      <c r="E33" s="979"/>
      <c r="F33" s="979"/>
      <c r="G33" s="979"/>
    </row>
    <row r="34" spans="2:7" ht="12.95" customHeight="1" x14ac:dyDescent="0.2">
      <c r="B34" s="1031"/>
      <c r="C34" s="389"/>
      <c r="D34" s="376"/>
      <c r="E34" s="979"/>
      <c r="F34" s="979"/>
      <c r="G34" s="979"/>
    </row>
    <row r="35" spans="2:7" ht="12.95" customHeight="1" x14ac:dyDescent="0.2">
      <c r="B35" s="1031"/>
      <c r="C35" s="389"/>
      <c r="D35" s="376"/>
      <c r="E35" s="979"/>
      <c r="F35" s="979"/>
      <c r="G35" s="979"/>
    </row>
    <row r="36" spans="2:7" ht="12.95" customHeight="1" x14ac:dyDescent="0.2">
      <c r="B36" s="1031"/>
      <c r="C36" s="389"/>
      <c r="D36" s="376"/>
      <c r="E36" s="979"/>
      <c r="F36" s="979"/>
      <c r="G36" s="979"/>
    </row>
    <row r="37" spans="2:7" ht="12.95" customHeight="1" x14ac:dyDescent="0.2">
      <c r="B37" s="1031" t="s">
        <v>1665</v>
      </c>
      <c r="C37" s="389"/>
      <c r="D37" s="376"/>
      <c r="E37" s="979"/>
      <c r="F37" s="979"/>
      <c r="G37" s="979"/>
    </row>
    <row r="38" spans="2:7" ht="12.95" customHeight="1" x14ac:dyDescent="0.2">
      <c r="B38" s="1031"/>
      <c r="C38" s="389"/>
      <c r="D38" s="376"/>
      <c r="E38" s="979"/>
      <c r="F38" s="979"/>
      <c r="G38" s="979"/>
    </row>
    <row r="39" spans="2:7" ht="12.95" customHeight="1" x14ac:dyDescent="0.2">
      <c r="B39" s="1031"/>
      <c r="C39" s="389"/>
      <c r="D39" s="376"/>
      <c r="E39" s="979"/>
      <c r="F39" s="979"/>
      <c r="G39" s="979"/>
    </row>
    <row r="40" spans="2:7" ht="12.95" customHeight="1" x14ac:dyDescent="0.2">
      <c r="B40" s="1031"/>
      <c r="C40" s="389"/>
      <c r="D40" s="376"/>
      <c r="E40" s="979"/>
      <c r="F40" s="979"/>
      <c r="G40" s="979"/>
    </row>
    <row r="41" spans="2:7" ht="12.95" customHeight="1" x14ac:dyDescent="0.2">
      <c r="B41" s="1031"/>
      <c r="C41" s="389"/>
      <c r="D41" s="376"/>
      <c r="E41" s="979"/>
      <c r="F41" s="979"/>
      <c r="G41" s="979"/>
    </row>
    <row r="42" spans="2:7" ht="12.95" customHeight="1" x14ac:dyDescent="0.2">
      <c r="B42" s="1031"/>
      <c r="C42" s="389"/>
      <c r="D42" s="376"/>
      <c r="E42" s="979"/>
      <c r="F42" s="979"/>
      <c r="G42" s="979"/>
    </row>
    <row r="43" spans="2:7" ht="12.95" customHeight="1" x14ac:dyDescent="0.2">
      <c r="B43" s="1031"/>
      <c r="C43" s="389"/>
      <c r="D43" s="376"/>
      <c r="E43" s="979"/>
      <c r="F43" s="979"/>
      <c r="G43" s="979"/>
    </row>
    <row r="44" spans="2:7" ht="12.95" customHeight="1" x14ac:dyDescent="0.2">
      <c r="B44" s="1031"/>
      <c r="C44" s="389"/>
      <c r="D44" s="376"/>
      <c r="E44" s="979"/>
      <c r="F44" s="979"/>
      <c r="G44" s="979"/>
    </row>
    <row r="45" spans="2:7" ht="12.95" customHeight="1" x14ac:dyDescent="0.2">
      <c r="B45" s="1031"/>
      <c r="C45" s="389"/>
      <c r="D45" s="376"/>
      <c r="E45" s="979"/>
      <c r="F45" s="979"/>
      <c r="G45" s="979"/>
    </row>
    <row r="46" spans="2:7" ht="12.95" customHeight="1" x14ac:dyDescent="0.2">
      <c r="B46" s="1031" t="s">
        <v>1666</v>
      </c>
      <c r="C46" s="389"/>
      <c r="D46" s="376"/>
      <c r="E46" s="979"/>
      <c r="F46" s="979"/>
      <c r="G46" s="979"/>
    </row>
    <row r="47" spans="2:7" ht="12.95" customHeight="1" x14ac:dyDescent="0.2">
      <c r="B47" s="1031"/>
      <c r="C47" s="389"/>
      <c r="D47" s="376"/>
      <c r="E47" s="979"/>
      <c r="F47" s="979"/>
      <c r="G47" s="979"/>
    </row>
    <row r="48" spans="2:7" ht="12.95" customHeight="1" x14ac:dyDescent="0.2">
      <c r="B48" s="1031"/>
      <c r="C48" s="389"/>
      <c r="D48" s="376"/>
      <c r="E48" s="979"/>
      <c r="F48" s="979"/>
      <c r="G48" s="979"/>
    </row>
    <row r="49" spans="2:7" ht="12.95" customHeight="1" x14ac:dyDescent="0.2">
      <c r="B49" s="1031"/>
      <c r="C49" s="389"/>
      <c r="D49" s="376"/>
      <c r="E49" s="979"/>
      <c r="F49" s="979"/>
      <c r="G49" s="979"/>
    </row>
    <row r="50" spans="2:7" ht="12.95" customHeight="1" x14ac:dyDescent="0.2">
      <c r="B50" s="1031"/>
      <c r="C50" s="389"/>
      <c r="D50" s="376"/>
      <c r="E50" s="979"/>
      <c r="F50" s="979"/>
      <c r="G50" s="979"/>
    </row>
    <row r="51" spans="2:7" ht="12.95" customHeight="1" x14ac:dyDescent="0.2">
      <c r="B51" s="1031"/>
      <c r="C51" s="389"/>
      <c r="D51" s="376"/>
      <c r="E51" s="979"/>
      <c r="F51" s="979"/>
      <c r="G51" s="979"/>
    </row>
    <row r="52" spans="2:7" ht="12.95" customHeight="1" x14ac:dyDescent="0.2">
      <c r="B52" s="1031"/>
      <c r="C52" s="389"/>
      <c r="D52" s="376"/>
      <c r="E52" s="979"/>
      <c r="F52" s="979"/>
      <c r="G52" s="979"/>
    </row>
    <row r="53" spans="2:7" ht="12.95" customHeight="1" x14ac:dyDescent="0.2">
      <c r="B53" s="1031"/>
      <c r="C53" s="389"/>
      <c r="D53" s="376"/>
      <c r="E53" s="979"/>
      <c r="F53" s="979"/>
      <c r="G53" s="979"/>
    </row>
    <row r="54" spans="2:7" ht="12.95" customHeight="1" x14ac:dyDescent="0.2">
      <c r="B54" s="1031"/>
      <c r="C54" s="389"/>
      <c r="D54" s="376"/>
      <c r="E54" s="979"/>
      <c r="F54" s="979"/>
      <c r="G54" s="979"/>
    </row>
    <row r="55" spans="2:7" ht="21" customHeight="1" x14ac:dyDescent="0.2">
      <c r="B55" s="1031" t="s">
        <v>1667</v>
      </c>
      <c r="C55" s="389"/>
      <c r="D55" s="376"/>
      <c r="E55" s="1035"/>
      <c r="F55" s="979"/>
      <c r="G55" s="979"/>
    </row>
    <row r="56" spans="2:7" ht="21" customHeight="1" x14ac:dyDescent="0.2">
      <c r="B56" s="1031"/>
      <c r="C56" s="389"/>
      <c r="D56" s="376"/>
      <c r="E56" s="1035"/>
      <c r="F56" s="979"/>
      <c r="G56" s="979"/>
    </row>
    <row r="57" spans="2:7" ht="21" customHeight="1" x14ac:dyDescent="0.2">
      <c r="B57" s="1031"/>
      <c r="C57" s="389"/>
      <c r="D57" s="376"/>
      <c r="E57" s="1035"/>
      <c r="F57" s="979"/>
      <c r="G57" s="979"/>
    </row>
    <row r="58" spans="2:7" ht="12.95" customHeight="1" x14ac:dyDescent="0.2">
      <c r="B58" s="1031" t="s">
        <v>1668</v>
      </c>
      <c r="C58" s="389"/>
      <c r="D58" s="376"/>
      <c r="E58" s="979"/>
      <c r="F58" s="979"/>
      <c r="G58" s="979"/>
    </row>
    <row r="59" spans="2:7" ht="12.95" customHeight="1" x14ac:dyDescent="0.2">
      <c r="B59" s="1031"/>
      <c r="C59" s="389"/>
      <c r="D59" s="376"/>
      <c r="E59" s="979"/>
      <c r="F59" s="979"/>
      <c r="G59" s="979"/>
    </row>
    <row r="60" spans="2:7" ht="12.95" customHeight="1" x14ac:dyDescent="0.2">
      <c r="B60" s="1031"/>
      <c r="C60" s="389"/>
      <c r="D60" s="376"/>
      <c r="E60" s="979"/>
      <c r="F60" s="979"/>
      <c r="G60" s="979"/>
    </row>
    <row r="61" spans="2:7" ht="12.95" customHeight="1" x14ac:dyDescent="0.2">
      <c r="B61" s="1031"/>
      <c r="C61" s="389"/>
      <c r="D61" s="376"/>
      <c r="E61" s="979"/>
      <c r="F61" s="979"/>
      <c r="G61" s="979"/>
    </row>
    <row r="62" spans="2:7" ht="12.95" customHeight="1" x14ac:dyDescent="0.2">
      <c r="B62" s="1031"/>
      <c r="C62" s="389"/>
      <c r="D62" s="376"/>
      <c r="E62" s="979"/>
      <c r="F62" s="979"/>
      <c r="G62" s="979"/>
    </row>
    <row r="63" spans="2:7" ht="12.95" customHeight="1" x14ac:dyDescent="0.2">
      <c r="B63" s="1031"/>
      <c r="C63" s="389"/>
      <c r="D63" s="376"/>
      <c r="E63" s="979"/>
      <c r="F63" s="979"/>
      <c r="G63" s="979"/>
    </row>
    <row r="64" spans="2:7" ht="12.95" customHeight="1" x14ac:dyDescent="0.2">
      <c r="B64" s="1031"/>
      <c r="C64" s="389"/>
      <c r="D64" s="376"/>
      <c r="E64" s="979"/>
      <c r="F64" s="979"/>
      <c r="G64" s="979"/>
    </row>
    <row r="65" spans="2:7" ht="12.95" customHeight="1" x14ac:dyDescent="0.2">
      <c r="B65" s="1031"/>
      <c r="C65" s="389"/>
      <c r="D65" s="376"/>
      <c r="E65" s="979"/>
      <c r="F65" s="979"/>
      <c r="G65" s="979"/>
    </row>
    <row r="66" spans="2:7" ht="12.95" customHeight="1" x14ac:dyDescent="0.2">
      <c r="B66" s="1031"/>
      <c r="C66" s="389"/>
      <c r="D66" s="376"/>
      <c r="E66" s="979"/>
      <c r="F66" s="979"/>
      <c r="G66" s="979"/>
    </row>
    <row r="67" spans="2:7" ht="12.95" customHeight="1" x14ac:dyDescent="0.2">
      <c r="B67" s="1031"/>
      <c r="C67" s="389"/>
      <c r="D67" s="376"/>
      <c r="E67" s="979"/>
      <c r="F67" s="979"/>
      <c r="G67" s="979"/>
    </row>
    <row r="68" spans="2:7" ht="12.95" customHeight="1" x14ac:dyDescent="0.2">
      <c r="B68" s="1031"/>
      <c r="C68" s="389"/>
      <c r="D68" s="376"/>
      <c r="E68" s="979"/>
      <c r="F68" s="979"/>
      <c r="G68" s="979"/>
    </row>
    <row r="69" spans="2:7" ht="12.95" customHeight="1" x14ac:dyDescent="0.2">
      <c r="B69" s="1031"/>
      <c r="C69" s="389"/>
      <c r="D69" s="376"/>
      <c r="E69" s="979"/>
      <c r="F69" s="979"/>
      <c r="G69" s="979"/>
    </row>
    <row r="70" spans="2:7" ht="12.95" customHeight="1" x14ac:dyDescent="0.2">
      <c r="B70" s="1031"/>
      <c r="C70" s="389"/>
      <c r="D70" s="376"/>
      <c r="E70" s="979"/>
      <c r="F70" s="979"/>
      <c r="G70" s="979"/>
    </row>
    <row r="71" spans="2:7" ht="12.95" customHeight="1" x14ac:dyDescent="0.2">
      <c r="B71" s="1031"/>
      <c r="C71" s="389"/>
      <c r="D71" s="376"/>
      <c r="E71" s="979"/>
      <c r="F71" s="979"/>
      <c r="G71" s="979"/>
    </row>
    <row r="72" spans="2:7" ht="12.95" customHeight="1" x14ac:dyDescent="0.2">
      <c r="B72" s="1031"/>
      <c r="C72" s="389"/>
      <c r="D72" s="376"/>
      <c r="E72" s="979"/>
      <c r="F72" s="979"/>
      <c r="G72" s="979"/>
    </row>
    <row r="73" spans="2:7" ht="12.95" customHeight="1" x14ac:dyDescent="0.2">
      <c r="B73" s="1031"/>
      <c r="C73" s="389"/>
      <c r="D73" s="376"/>
      <c r="E73" s="979"/>
      <c r="F73" s="979"/>
      <c r="G73" s="979"/>
    </row>
    <row r="74" spans="2:7" ht="12.95" customHeight="1" x14ac:dyDescent="0.2">
      <c r="B74" s="1031"/>
      <c r="C74" s="389"/>
      <c r="D74" s="376"/>
      <c r="E74" s="979"/>
      <c r="F74" s="979"/>
      <c r="G74" s="979"/>
    </row>
    <row r="75" spans="2:7" ht="12.95" customHeight="1" x14ac:dyDescent="0.2">
      <c r="B75" s="1031"/>
      <c r="C75" s="389"/>
      <c r="D75" s="376"/>
      <c r="E75" s="979"/>
      <c r="F75" s="979"/>
      <c r="G75" s="979"/>
    </row>
    <row r="76" spans="2:7" ht="12.95" customHeight="1" x14ac:dyDescent="0.2">
      <c r="B76" s="1031"/>
      <c r="C76" s="389"/>
      <c r="D76" s="376"/>
      <c r="E76" s="979"/>
      <c r="F76" s="979"/>
      <c r="G76" s="979"/>
    </row>
    <row r="77" spans="2:7" x14ac:dyDescent="0.2">
      <c r="D77" s="556"/>
      <c r="E77" s="557"/>
    </row>
  </sheetData>
  <mergeCells count="39">
    <mergeCell ref="B58:B76"/>
    <mergeCell ref="E58:E76"/>
    <mergeCell ref="F58:F76"/>
    <mergeCell ref="B46:B54"/>
    <mergeCell ref="E46:E54"/>
    <mergeCell ref="F46:F54"/>
    <mergeCell ref="B55:B57"/>
    <mergeCell ref="E55:E57"/>
    <mergeCell ref="F55:F57"/>
    <mergeCell ref="F23:F29"/>
    <mergeCell ref="B30:B36"/>
    <mergeCell ref="E30:E36"/>
    <mergeCell ref="F30:F36"/>
    <mergeCell ref="B37:B45"/>
    <mergeCell ref="E37:E45"/>
    <mergeCell ref="F37:F45"/>
    <mergeCell ref="B1:F1"/>
    <mergeCell ref="B6:B12"/>
    <mergeCell ref="E6:E12"/>
    <mergeCell ref="F6:F12"/>
    <mergeCell ref="B2:G2"/>
    <mergeCell ref="B4:G4"/>
    <mergeCell ref="G6:G12"/>
    <mergeCell ref="G55:G57"/>
    <mergeCell ref="G58:G76"/>
    <mergeCell ref="B13:B16"/>
    <mergeCell ref="E13:E16"/>
    <mergeCell ref="F13:F16"/>
    <mergeCell ref="G13:G16"/>
    <mergeCell ref="G17:G22"/>
    <mergeCell ref="G23:G29"/>
    <mergeCell ref="G30:G36"/>
    <mergeCell ref="G37:G45"/>
    <mergeCell ref="G46:G54"/>
    <mergeCell ref="B17:B22"/>
    <mergeCell ref="E17:E22"/>
    <mergeCell ref="F17:F22"/>
    <mergeCell ref="B23:B29"/>
    <mergeCell ref="E23:E29"/>
  </mergeCells>
  <pageMargins left="0.35433070866141736" right="0.59055118110236227" top="0.31496062992125984" bottom="0.39370078740157483" header="0.31496062992125984" footer="0.31496062992125984"/>
  <pageSetup scale="9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sheetPr>
  <dimension ref="A1:K15"/>
  <sheetViews>
    <sheetView workbookViewId="0">
      <selection activeCell="F4" sqref="F4"/>
    </sheetView>
  </sheetViews>
  <sheetFormatPr baseColWidth="10" defaultRowHeight="12.75" x14ac:dyDescent="0.2"/>
  <cols>
    <col min="6" max="6" width="10.140625" customWidth="1"/>
    <col min="9" max="9" width="25.42578125" customWidth="1"/>
    <col min="10" max="10" width="20.85546875" customWidth="1"/>
    <col min="11" max="11" width="32.85546875" customWidth="1"/>
  </cols>
  <sheetData>
    <row r="1" spans="1:11" ht="16.5" x14ac:dyDescent="0.2">
      <c r="A1" s="1036" t="s">
        <v>1033</v>
      </c>
      <c r="B1" s="1036"/>
      <c r="C1" s="1036"/>
      <c r="D1" s="1036"/>
      <c r="E1" s="1036"/>
      <c r="F1" s="1036"/>
      <c r="G1" s="1036"/>
      <c r="H1" s="1036"/>
      <c r="I1" s="1036"/>
      <c r="J1" s="1036"/>
      <c r="K1" s="1036"/>
    </row>
    <row r="2" spans="1:11" ht="16.5" x14ac:dyDescent="0.2">
      <c r="A2" s="367"/>
      <c r="B2" s="367"/>
      <c r="C2" s="368"/>
      <c r="D2" s="368"/>
      <c r="E2" s="367"/>
      <c r="F2" s="367"/>
      <c r="G2" s="367"/>
      <c r="H2" s="367"/>
      <c r="I2" s="367"/>
      <c r="J2" s="368"/>
      <c r="K2" s="368"/>
    </row>
    <row r="3" spans="1:11" x14ac:dyDescent="0.2">
      <c r="A3" s="1037" t="s">
        <v>105</v>
      </c>
      <c r="B3" s="1037" t="s">
        <v>106</v>
      </c>
      <c r="C3" s="369"/>
      <c r="D3" s="1039" t="s">
        <v>1037</v>
      </c>
      <c r="E3" s="1037" t="s">
        <v>1038</v>
      </c>
      <c r="F3" s="1037"/>
      <c r="G3" s="1037"/>
      <c r="H3" s="1037"/>
      <c r="I3" s="357" t="s">
        <v>108</v>
      </c>
      <c r="J3" s="358"/>
      <c r="K3" s="1041" t="s">
        <v>1040</v>
      </c>
    </row>
    <row r="4" spans="1:11" ht="60" x14ac:dyDescent="0.2">
      <c r="A4" s="1038"/>
      <c r="B4" s="1038"/>
      <c r="C4" s="370" t="s">
        <v>1035</v>
      </c>
      <c r="D4" s="1040"/>
      <c r="E4" s="358" t="s">
        <v>109</v>
      </c>
      <c r="F4" s="358" t="s">
        <v>110</v>
      </c>
      <c r="G4" s="358" t="s">
        <v>111</v>
      </c>
      <c r="H4" s="358" t="s">
        <v>112</v>
      </c>
      <c r="I4" s="359" t="s">
        <v>1039</v>
      </c>
      <c r="J4" s="371" t="s">
        <v>1036</v>
      </c>
      <c r="K4" s="1042"/>
    </row>
    <row r="5" spans="1:11" x14ac:dyDescent="0.2">
      <c r="A5" s="95"/>
      <c r="B5" s="191"/>
      <c r="C5" s="191"/>
      <c r="D5" s="191"/>
      <c r="E5" s="96"/>
      <c r="F5" s="96"/>
      <c r="G5" s="96"/>
      <c r="H5" s="96"/>
      <c r="I5" s="97"/>
      <c r="J5" s="97"/>
      <c r="K5" s="95"/>
    </row>
    <row r="6" spans="1:11" x14ac:dyDescent="0.2">
      <c r="A6" s="95"/>
      <c r="B6" s="191"/>
      <c r="C6" s="191"/>
      <c r="D6" s="191"/>
      <c r="E6" s="96"/>
      <c r="F6" s="96"/>
      <c r="G6" s="96"/>
      <c r="H6" s="96"/>
      <c r="I6" s="97"/>
      <c r="J6" s="97"/>
      <c r="K6" s="98"/>
    </row>
    <row r="7" spans="1:11" x14ac:dyDescent="0.2">
      <c r="A7" s="95"/>
      <c r="B7" s="191"/>
      <c r="C7" s="191"/>
      <c r="D7" s="191"/>
      <c r="E7" s="96"/>
      <c r="F7" s="96"/>
      <c r="G7" s="96"/>
      <c r="H7" s="96"/>
      <c r="I7" s="97"/>
      <c r="J7" s="97"/>
      <c r="K7" s="98"/>
    </row>
    <row r="8" spans="1:11" x14ac:dyDescent="0.2">
      <c r="A8" s="191"/>
      <c r="B8" s="191"/>
      <c r="C8" s="191"/>
      <c r="D8" s="191"/>
      <c r="E8" s="191"/>
      <c r="F8" s="191"/>
      <c r="G8" s="191"/>
      <c r="H8" s="191"/>
      <c r="I8" s="191"/>
      <c r="J8" s="191"/>
      <c r="K8" s="191"/>
    </row>
    <row r="9" spans="1:11" x14ac:dyDescent="0.2">
      <c r="A9" s="191"/>
      <c r="B9" s="191"/>
      <c r="C9" s="191"/>
      <c r="D9" s="191"/>
      <c r="E9" s="191"/>
      <c r="F9" s="191"/>
      <c r="G9" s="191"/>
      <c r="H9" s="191"/>
      <c r="I9" s="191"/>
      <c r="J9" s="191"/>
      <c r="K9" s="191"/>
    </row>
    <row r="10" spans="1:11" x14ac:dyDescent="0.2">
      <c r="A10" s="191"/>
      <c r="B10" s="191"/>
      <c r="C10" s="191"/>
      <c r="D10" s="191"/>
      <c r="E10" s="191"/>
      <c r="F10" s="191"/>
      <c r="G10" s="191"/>
      <c r="H10" s="191"/>
      <c r="I10" s="191"/>
      <c r="J10" s="191"/>
      <c r="K10" s="191"/>
    </row>
    <row r="11" spans="1:11" x14ac:dyDescent="0.2">
      <c r="A11" s="191"/>
      <c r="B11" s="191"/>
      <c r="C11" s="191"/>
      <c r="D11" s="191"/>
      <c r="E11" s="191"/>
      <c r="F11" s="191"/>
      <c r="G11" s="191"/>
      <c r="H11" s="191"/>
      <c r="I11" s="191"/>
      <c r="J11" s="191"/>
      <c r="K11" s="191"/>
    </row>
    <row r="12" spans="1:11" x14ac:dyDescent="0.2">
      <c r="A12" s="191"/>
      <c r="B12" s="191"/>
      <c r="C12" s="191"/>
      <c r="D12" s="191"/>
      <c r="E12" s="191"/>
      <c r="F12" s="191"/>
      <c r="G12" s="191"/>
      <c r="H12" s="191"/>
      <c r="I12" s="191"/>
      <c r="J12" s="191"/>
      <c r="K12" s="191"/>
    </row>
    <row r="13" spans="1:11" x14ac:dyDescent="0.2">
      <c r="A13" s="191"/>
      <c r="B13" s="191"/>
      <c r="C13" s="191"/>
      <c r="D13" s="191"/>
      <c r="E13" s="191"/>
      <c r="F13" s="191"/>
      <c r="G13" s="191"/>
      <c r="H13" s="191"/>
      <c r="I13" s="191"/>
      <c r="J13" s="191"/>
      <c r="K13" s="191"/>
    </row>
    <row r="14" spans="1:11" x14ac:dyDescent="0.2">
      <c r="A14" s="191"/>
      <c r="B14" s="191"/>
      <c r="C14" s="191"/>
      <c r="D14" s="191"/>
      <c r="E14" s="191"/>
      <c r="F14" s="191"/>
      <c r="G14" s="191"/>
      <c r="H14" s="191"/>
      <c r="I14" s="191"/>
      <c r="J14" s="191"/>
      <c r="K14" s="191"/>
    </row>
    <row r="15" spans="1:11" x14ac:dyDescent="0.2">
      <c r="A15" s="191"/>
      <c r="B15" s="191"/>
      <c r="C15" s="191"/>
      <c r="D15" s="191"/>
      <c r="E15" s="191"/>
      <c r="F15" s="191"/>
      <c r="G15" s="191"/>
      <c r="H15" s="191"/>
      <c r="I15" s="191"/>
      <c r="J15" s="191"/>
      <c r="K15" s="191"/>
    </row>
  </sheetData>
  <mergeCells count="6">
    <mergeCell ref="A1:K1"/>
    <mergeCell ref="A3:A4"/>
    <mergeCell ref="B3:B4"/>
    <mergeCell ref="D3:D4"/>
    <mergeCell ref="E3:H3"/>
    <mergeCell ref="K3: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H182"/>
  <sheetViews>
    <sheetView topLeftCell="A4" zoomScaleNormal="100" zoomScaleSheetLayoutView="85" workbookViewId="0">
      <selection activeCell="H15" sqref="H15"/>
    </sheetView>
  </sheetViews>
  <sheetFormatPr baseColWidth="10" defaultColWidth="11.42578125" defaultRowHeight="14.25" x14ac:dyDescent="0.2"/>
  <cols>
    <col min="1" max="1" width="1" style="1" customWidth="1"/>
    <col min="2" max="2" width="3.140625" style="1" customWidth="1"/>
    <col min="3" max="3" width="41.7109375" style="1" customWidth="1"/>
    <col min="4" max="8" width="8.28515625" style="1" customWidth="1"/>
    <col min="9" max="16384" width="11.42578125" style="1"/>
  </cols>
  <sheetData>
    <row r="2" spans="2:8" ht="21" customHeight="1" x14ac:dyDescent="0.2">
      <c r="B2" s="1044" t="s">
        <v>1690</v>
      </c>
      <c r="C2" s="1045"/>
      <c r="D2" s="1045"/>
      <c r="E2" s="1045"/>
      <c r="F2" s="1045"/>
      <c r="G2" s="1045"/>
      <c r="H2" s="1046"/>
    </row>
    <row r="3" spans="2:8" ht="5.25" customHeight="1" x14ac:dyDescent="0.2"/>
    <row r="4" spans="2:8" x14ac:dyDescent="0.2">
      <c r="B4" s="1043" t="s">
        <v>1691</v>
      </c>
      <c r="C4" s="1043"/>
      <c r="D4" s="1043"/>
      <c r="E4" s="1043"/>
      <c r="F4" s="1043"/>
      <c r="G4" s="1043"/>
      <c r="H4" s="1043"/>
    </row>
    <row r="5" spans="2:8" ht="4.5" customHeight="1" x14ac:dyDescent="0.2">
      <c r="C5" s="192"/>
    </row>
    <row r="6" spans="2:8" ht="20.100000000000001" customHeight="1" x14ac:dyDescent="0.2">
      <c r="B6" s="426" t="s">
        <v>57</v>
      </c>
      <c r="C6" s="428" t="s">
        <v>649</v>
      </c>
      <c r="D6" s="427">
        <v>2014</v>
      </c>
      <c r="E6" s="427">
        <v>2015</v>
      </c>
      <c r="F6" s="427">
        <v>2016</v>
      </c>
      <c r="G6" s="427">
        <v>2017</v>
      </c>
      <c r="H6" s="427">
        <v>2018</v>
      </c>
    </row>
    <row r="7" spans="2:8" x14ac:dyDescent="0.2">
      <c r="B7" s="114">
        <v>1</v>
      </c>
      <c r="C7" s="62"/>
      <c r="D7" s="63"/>
      <c r="E7" s="63"/>
      <c r="F7" s="63"/>
      <c r="G7" s="63"/>
      <c r="H7" s="63"/>
    </row>
    <row r="8" spans="2:8" x14ac:dyDescent="0.2">
      <c r="B8" s="114">
        <v>2</v>
      </c>
      <c r="C8" s="62"/>
      <c r="D8" s="63">
        <v>20</v>
      </c>
      <c r="E8" s="63">
        <v>50</v>
      </c>
      <c r="F8" s="63">
        <v>67</v>
      </c>
      <c r="G8" s="63">
        <v>89</v>
      </c>
      <c r="H8" s="63">
        <v>90</v>
      </c>
    </row>
    <row r="9" spans="2:8" x14ac:dyDescent="0.2">
      <c r="B9" s="114">
        <v>3</v>
      </c>
      <c r="C9" s="62"/>
      <c r="D9" s="63"/>
      <c r="E9" s="63"/>
      <c r="F9" s="63"/>
      <c r="G9" s="63"/>
      <c r="H9" s="63"/>
    </row>
    <row r="10" spans="2:8" x14ac:dyDescent="0.2">
      <c r="B10" s="114">
        <v>4</v>
      </c>
      <c r="C10" s="62"/>
      <c r="D10" s="63"/>
      <c r="E10" s="63"/>
      <c r="F10" s="63"/>
      <c r="G10" s="63"/>
      <c r="H10" s="63"/>
    </row>
    <row r="11" spans="2:8" x14ac:dyDescent="0.2">
      <c r="B11" s="114">
        <v>5</v>
      </c>
      <c r="C11" s="62"/>
      <c r="D11" s="63"/>
      <c r="E11" s="63"/>
      <c r="F11" s="63"/>
      <c r="G11" s="63"/>
      <c r="H11" s="63"/>
    </row>
    <row r="12" spans="2:8" x14ac:dyDescent="0.2">
      <c r="B12" s="114">
        <v>6</v>
      </c>
      <c r="C12" s="62"/>
      <c r="D12" s="63"/>
      <c r="E12" s="63"/>
      <c r="F12" s="63"/>
      <c r="G12" s="63"/>
      <c r="H12" s="63"/>
    </row>
    <row r="13" spans="2:8" x14ac:dyDescent="0.2">
      <c r="B13" s="114">
        <v>7</v>
      </c>
      <c r="C13" s="62"/>
      <c r="D13" s="63"/>
      <c r="E13" s="63"/>
      <c r="F13" s="63"/>
      <c r="G13" s="63"/>
      <c r="H13" s="63"/>
    </row>
    <row r="14" spans="2:8" x14ac:dyDescent="0.2">
      <c r="B14" s="114">
        <v>8</v>
      </c>
      <c r="C14" s="62"/>
      <c r="D14" s="63"/>
      <c r="E14" s="63"/>
      <c r="F14" s="63"/>
      <c r="G14" s="63"/>
      <c r="H14" s="63"/>
    </row>
    <row r="15" spans="2:8" x14ac:dyDescent="0.2">
      <c r="B15" s="114">
        <v>9</v>
      </c>
      <c r="C15" s="62"/>
      <c r="D15" s="63"/>
      <c r="E15" s="63"/>
      <c r="F15" s="63"/>
      <c r="G15" s="63"/>
      <c r="H15" s="63"/>
    </row>
    <row r="16" spans="2:8" x14ac:dyDescent="0.2">
      <c r="B16" s="114">
        <v>10</v>
      </c>
      <c r="C16" s="62" t="s">
        <v>1654</v>
      </c>
      <c r="D16" s="63"/>
      <c r="E16" s="63"/>
      <c r="F16" s="63"/>
      <c r="G16" s="63"/>
      <c r="H16" s="63"/>
    </row>
    <row r="17" spans="2:8" x14ac:dyDescent="0.2">
      <c r="B17" s="114"/>
      <c r="C17" s="68" t="s">
        <v>65</v>
      </c>
      <c r="D17" s="63">
        <f>SUM(D7:D16)</f>
        <v>20</v>
      </c>
      <c r="E17" s="63">
        <f t="shared" ref="E17" si="0">SUM(E7:E16)</f>
        <v>50</v>
      </c>
      <c r="F17" s="63">
        <f t="shared" ref="F17" si="1">SUM(F7:F16)</f>
        <v>67</v>
      </c>
      <c r="G17" s="63">
        <f t="shared" ref="G17" si="2">SUM(G7:G16)</f>
        <v>89</v>
      </c>
      <c r="H17" s="63">
        <f t="shared" ref="H17" si="3">SUM(H7:H16)</f>
        <v>90</v>
      </c>
    </row>
    <row r="18" spans="2:8" ht="12" customHeight="1" x14ac:dyDescent="0.2">
      <c r="C18" s="5" t="s">
        <v>75</v>
      </c>
      <c r="D18" s="3"/>
    </row>
    <row r="20" spans="2:8" x14ac:dyDescent="0.2">
      <c r="C20" s="192" t="s">
        <v>14</v>
      </c>
    </row>
    <row r="21" spans="2:8" ht="20.100000000000001" customHeight="1" x14ac:dyDescent="0.2">
      <c r="B21" s="424" t="s">
        <v>57</v>
      </c>
      <c r="C21" s="429" t="s">
        <v>18</v>
      </c>
      <c r="D21" s="427">
        <v>2014</v>
      </c>
      <c r="E21" s="427">
        <v>2015</v>
      </c>
      <c r="F21" s="427">
        <v>2016</v>
      </c>
      <c r="G21" s="427">
        <v>2017</v>
      </c>
      <c r="H21" s="427">
        <v>2018</v>
      </c>
    </row>
    <row r="22" spans="2:8" x14ac:dyDescent="0.2">
      <c r="B22" s="114">
        <v>1</v>
      </c>
      <c r="C22" s="62"/>
      <c r="D22" s="63"/>
      <c r="E22" s="63"/>
      <c r="F22" s="63"/>
      <c r="G22" s="63"/>
      <c r="H22" s="63"/>
    </row>
    <row r="23" spans="2:8" x14ac:dyDescent="0.2">
      <c r="B23" s="114">
        <v>2</v>
      </c>
      <c r="C23" s="62"/>
      <c r="D23" s="63"/>
      <c r="E23" s="63"/>
      <c r="F23" s="63"/>
      <c r="G23" s="63"/>
      <c r="H23" s="63"/>
    </row>
    <row r="24" spans="2:8" x14ac:dyDescent="0.2">
      <c r="B24" s="114">
        <v>3</v>
      </c>
      <c r="C24" s="62"/>
      <c r="D24" s="63"/>
      <c r="E24" s="63"/>
      <c r="F24" s="63"/>
      <c r="G24" s="63"/>
      <c r="H24" s="63"/>
    </row>
    <row r="25" spans="2:8" x14ac:dyDescent="0.2">
      <c r="B25" s="114">
        <v>4</v>
      </c>
      <c r="C25" s="62"/>
      <c r="D25" s="63"/>
      <c r="E25" s="63"/>
      <c r="F25" s="63"/>
      <c r="G25" s="63"/>
      <c r="H25" s="63"/>
    </row>
    <row r="26" spans="2:8" x14ac:dyDescent="0.2">
      <c r="B26" s="114">
        <v>5</v>
      </c>
      <c r="C26" s="62"/>
      <c r="D26" s="63"/>
      <c r="E26" s="63"/>
      <c r="F26" s="63"/>
      <c r="G26" s="63"/>
      <c r="H26" s="63"/>
    </row>
    <row r="27" spans="2:8" x14ac:dyDescent="0.2">
      <c r="B27" s="114">
        <v>6</v>
      </c>
      <c r="C27" s="62"/>
      <c r="D27" s="63"/>
      <c r="E27" s="63"/>
      <c r="F27" s="63"/>
      <c r="G27" s="63"/>
      <c r="H27" s="63"/>
    </row>
    <row r="28" spans="2:8" x14ac:dyDescent="0.2">
      <c r="B28" s="114">
        <v>7</v>
      </c>
      <c r="C28" s="62"/>
      <c r="D28" s="63"/>
      <c r="E28" s="63"/>
      <c r="F28" s="63"/>
      <c r="G28" s="63"/>
      <c r="H28" s="63"/>
    </row>
    <row r="29" spans="2:8" x14ac:dyDescent="0.2">
      <c r="B29" s="114">
        <v>8</v>
      </c>
      <c r="C29" s="62"/>
      <c r="D29" s="63"/>
      <c r="E29" s="63"/>
      <c r="F29" s="63"/>
      <c r="G29" s="63"/>
      <c r="H29" s="63"/>
    </row>
    <row r="30" spans="2:8" x14ac:dyDescent="0.2">
      <c r="B30" s="114">
        <v>9</v>
      </c>
      <c r="C30" s="62"/>
      <c r="D30" s="63"/>
      <c r="E30" s="63"/>
      <c r="F30" s="63"/>
      <c r="G30" s="63"/>
      <c r="H30" s="63"/>
    </row>
    <row r="31" spans="2:8" ht="12" customHeight="1" x14ac:dyDescent="0.2">
      <c r="B31" s="114">
        <v>10</v>
      </c>
      <c r="C31" s="62" t="s">
        <v>1654</v>
      </c>
      <c r="D31" s="63"/>
      <c r="E31" s="63"/>
      <c r="F31" s="63"/>
      <c r="G31" s="63"/>
      <c r="H31" s="63"/>
    </row>
    <row r="32" spans="2:8" x14ac:dyDescent="0.2">
      <c r="B32" s="114"/>
      <c r="C32" s="62" t="s">
        <v>65</v>
      </c>
      <c r="D32" s="63">
        <f>SUM(D22:D31)</f>
        <v>0</v>
      </c>
      <c r="E32" s="63">
        <f t="shared" ref="E32:H32" si="4">SUM(E22:E31)</f>
        <v>0</v>
      </c>
      <c r="F32" s="63">
        <f t="shared" si="4"/>
        <v>0</v>
      </c>
      <c r="G32" s="63">
        <f t="shared" si="4"/>
        <v>0</v>
      </c>
      <c r="H32" s="63">
        <f t="shared" si="4"/>
        <v>0</v>
      </c>
    </row>
    <row r="33" spans="2:8" x14ac:dyDescent="0.2">
      <c r="C33" s="5" t="s">
        <v>75</v>
      </c>
      <c r="D33" s="3"/>
    </row>
    <row r="35" spans="2:8" x14ac:dyDescent="0.2">
      <c r="C35" s="192" t="s">
        <v>15</v>
      </c>
    </row>
    <row r="36" spans="2:8" ht="20.100000000000001" customHeight="1" x14ac:dyDescent="0.2">
      <c r="B36" s="424" t="s">
        <v>57</v>
      </c>
      <c r="C36" s="429" t="s">
        <v>18</v>
      </c>
      <c r="D36" s="427">
        <v>2014</v>
      </c>
      <c r="E36" s="427">
        <v>2015</v>
      </c>
      <c r="F36" s="427">
        <v>2016</v>
      </c>
      <c r="G36" s="427">
        <v>2017</v>
      </c>
      <c r="H36" s="427">
        <v>2018</v>
      </c>
    </row>
    <row r="37" spans="2:8" x14ac:dyDescent="0.2">
      <c r="B37" s="114">
        <v>1</v>
      </c>
      <c r="C37" s="62"/>
      <c r="D37" s="63"/>
      <c r="E37" s="63"/>
      <c r="F37" s="63"/>
      <c r="G37" s="63"/>
      <c r="H37" s="63"/>
    </row>
    <row r="38" spans="2:8" x14ac:dyDescent="0.2">
      <c r="B38" s="114">
        <v>2</v>
      </c>
      <c r="C38" s="62"/>
      <c r="D38" s="63"/>
      <c r="E38" s="63"/>
      <c r="F38" s="63"/>
      <c r="G38" s="63"/>
      <c r="H38" s="63"/>
    </row>
    <row r="39" spans="2:8" x14ac:dyDescent="0.2">
      <c r="B39" s="114">
        <v>3</v>
      </c>
      <c r="C39" s="62"/>
      <c r="D39" s="63"/>
      <c r="E39" s="63"/>
      <c r="F39" s="63"/>
      <c r="G39" s="63"/>
      <c r="H39" s="63"/>
    </row>
    <row r="40" spans="2:8" x14ac:dyDescent="0.2">
      <c r="B40" s="114">
        <v>4</v>
      </c>
      <c r="C40" s="62"/>
      <c r="D40" s="63"/>
      <c r="E40" s="63"/>
      <c r="F40" s="63"/>
      <c r="G40" s="63"/>
      <c r="H40" s="63"/>
    </row>
    <row r="41" spans="2:8" x14ac:dyDescent="0.2">
      <c r="B41" s="114">
        <v>5</v>
      </c>
      <c r="C41" s="62"/>
      <c r="D41" s="63"/>
      <c r="E41" s="63"/>
      <c r="F41" s="63"/>
      <c r="G41" s="63"/>
      <c r="H41" s="63"/>
    </row>
    <row r="42" spans="2:8" x14ac:dyDescent="0.2">
      <c r="B42" s="114">
        <v>6</v>
      </c>
      <c r="C42" s="62"/>
      <c r="D42" s="63"/>
      <c r="E42" s="63"/>
      <c r="F42" s="63"/>
      <c r="G42" s="63"/>
      <c r="H42" s="63"/>
    </row>
    <row r="43" spans="2:8" x14ac:dyDescent="0.2">
      <c r="B43" s="114">
        <v>7</v>
      </c>
      <c r="C43" s="62"/>
      <c r="D43" s="63"/>
      <c r="E43" s="63"/>
      <c r="F43" s="63"/>
      <c r="G43" s="63"/>
      <c r="H43" s="63"/>
    </row>
    <row r="44" spans="2:8" x14ac:dyDescent="0.2">
      <c r="B44" s="114">
        <v>8</v>
      </c>
      <c r="C44" s="62"/>
      <c r="D44" s="63"/>
      <c r="E44" s="63"/>
      <c r="F44" s="63"/>
      <c r="G44" s="63"/>
      <c r="H44" s="63"/>
    </row>
    <row r="45" spans="2:8" ht="12" customHeight="1" x14ac:dyDescent="0.2">
      <c r="B45" s="114">
        <v>9</v>
      </c>
      <c r="C45" s="62"/>
      <c r="D45" s="63"/>
      <c r="E45" s="63"/>
      <c r="F45" s="63"/>
      <c r="G45" s="63"/>
      <c r="H45" s="63"/>
    </row>
    <row r="46" spans="2:8" x14ac:dyDescent="0.2">
      <c r="B46" s="114">
        <v>10</v>
      </c>
      <c r="C46" s="62" t="s">
        <v>1654</v>
      </c>
      <c r="D46" s="63"/>
      <c r="E46" s="63"/>
      <c r="F46" s="63"/>
      <c r="G46" s="63"/>
      <c r="H46" s="63"/>
    </row>
    <row r="47" spans="2:8" x14ac:dyDescent="0.2">
      <c r="B47" s="114"/>
      <c r="C47" s="62" t="s">
        <v>65</v>
      </c>
      <c r="D47" s="63">
        <f>SUM(D37:D46)</f>
        <v>0</v>
      </c>
      <c r="E47" s="63">
        <f t="shared" ref="E47" si="5">SUM(E37:E46)</f>
        <v>0</v>
      </c>
      <c r="F47" s="63">
        <f t="shared" ref="F47" si="6">SUM(F37:F46)</f>
        <v>0</v>
      </c>
      <c r="G47" s="63">
        <f t="shared" ref="G47" si="7">SUM(G37:G46)</f>
        <v>0</v>
      </c>
      <c r="H47" s="63">
        <f t="shared" ref="H47" si="8">SUM(H37:H46)</f>
        <v>0</v>
      </c>
    </row>
    <row r="48" spans="2:8" x14ac:dyDescent="0.2">
      <c r="C48" s="5" t="s">
        <v>188</v>
      </c>
      <c r="D48" s="3"/>
    </row>
    <row r="50" spans="2:8" x14ac:dyDescent="0.2">
      <c r="C50" s="192" t="s">
        <v>140</v>
      </c>
    </row>
    <row r="51" spans="2:8" ht="20.100000000000001" customHeight="1" x14ac:dyDescent="0.2">
      <c r="B51" s="424" t="s">
        <v>57</v>
      </c>
      <c r="C51" s="429" t="s">
        <v>18</v>
      </c>
      <c r="D51" s="427">
        <v>2014</v>
      </c>
      <c r="E51" s="427">
        <v>2015</v>
      </c>
      <c r="F51" s="427">
        <v>2016</v>
      </c>
      <c r="G51" s="427">
        <v>2017</v>
      </c>
      <c r="H51" s="427">
        <v>2018</v>
      </c>
    </row>
    <row r="52" spans="2:8" x14ac:dyDescent="0.2">
      <c r="B52" s="114">
        <v>1</v>
      </c>
      <c r="C52" s="62"/>
      <c r="D52" s="63"/>
      <c r="E52" s="63"/>
      <c r="F52" s="63"/>
      <c r="G52" s="63"/>
      <c r="H52" s="63"/>
    </row>
    <row r="53" spans="2:8" x14ac:dyDescent="0.2">
      <c r="B53" s="114">
        <v>2</v>
      </c>
      <c r="C53" s="62"/>
      <c r="D53" s="63"/>
      <c r="E53" s="63"/>
      <c r="F53" s="63"/>
      <c r="G53" s="63"/>
      <c r="H53" s="63"/>
    </row>
    <row r="54" spans="2:8" x14ac:dyDescent="0.2">
      <c r="B54" s="114">
        <v>3</v>
      </c>
      <c r="C54" s="62"/>
      <c r="D54" s="63"/>
      <c r="E54" s="63"/>
      <c r="F54" s="63"/>
      <c r="G54" s="63"/>
      <c r="H54" s="63"/>
    </row>
    <row r="55" spans="2:8" x14ac:dyDescent="0.2">
      <c r="B55" s="114">
        <v>4</v>
      </c>
      <c r="C55" s="62"/>
      <c r="D55" s="63"/>
      <c r="E55" s="63"/>
      <c r="F55" s="63"/>
      <c r="G55" s="63"/>
      <c r="H55" s="63"/>
    </row>
    <row r="56" spans="2:8" x14ac:dyDescent="0.2">
      <c r="B56" s="114">
        <v>5</v>
      </c>
      <c r="C56" s="62"/>
      <c r="D56" s="63"/>
      <c r="E56" s="63"/>
      <c r="F56" s="63"/>
      <c r="G56" s="63"/>
      <c r="H56" s="63"/>
    </row>
    <row r="57" spans="2:8" x14ac:dyDescent="0.2">
      <c r="B57" s="114">
        <v>6</v>
      </c>
      <c r="C57" s="62"/>
      <c r="D57" s="63"/>
      <c r="E57" s="63"/>
      <c r="F57" s="63"/>
      <c r="G57" s="63"/>
      <c r="H57" s="63"/>
    </row>
    <row r="58" spans="2:8" x14ac:dyDescent="0.2">
      <c r="B58" s="114">
        <v>7</v>
      </c>
      <c r="C58" s="62"/>
      <c r="D58" s="63"/>
      <c r="E58" s="63"/>
      <c r="F58" s="63"/>
      <c r="G58" s="63"/>
      <c r="H58" s="63"/>
    </row>
    <row r="59" spans="2:8" ht="12" customHeight="1" x14ac:dyDescent="0.2">
      <c r="B59" s="114">
        <v>8</v>
      </c>
      <c r="C59" s="62"/>
      <c r="D59" s="63"/>
      <c r="E59" s="63"/>
      <c r="F59" s="63"/>
      <c r="G59" s="63"/>
      <c r="H59" s="63"/>
    </row>
    <row r="60" spans="2:8" x14ac:dyDescent="0.2">
      <c r="B60" s="114">
        <v>9</v>
      </c>
      <c r="C60" s="62"/>
      <c r="D60" s="63"/>
      <c r="E60" s="63"/>
      <c r="F60" s="63"/>
      <c r="G60" s="63"/>
      <c r="H60" s="63"/>
    </row>
    <row r="61" spans="2:8" x14ac:dyDescent="0.2">
      <c r="B61" s="114">
        <v>10</v>
      </c>
      <c r="C61" s="62" t="s">
        <v>1654</v>
      </c>
      <c r="D61" s="63"/>
      <c r="E61" s="63"/>
      <c r="F61" s="63"/>
      <c r="G61" s="63"/>
      <c r="H61" s="63"/>
    </row>
    <row r="62" spans="2:8" x14ac:dyDescent="0.2">
      <c r="B62" s="114"/>
      <c r="C62" s="62" t="s">
        <v>65</v>
      </c>
      <c r="D62" s="63">
        <f>SUM(D52:D61)</f>
        <v>0</v>
      </c>
      <c r="E62" s="63">
        <f t="shared" ref="E62" si="9">SUM(E52:E61)</f>
        <v>0</v>
      </c>
      <c r="F62" s="63">
        <f t="shared" ref="F62" si="10">SUM(F52:F61)</f>
        <v>0</v>
      </c>
      <c r="G62" s="63">
        <f t="shared" ref="G62" si="11">SUM(G52:G61)</f>
        <v>0</v>
      </c>
      <c r="H62" s="63">
        <f t="shared" ref="H62" si="12">SUM(H52:H61)</f>
        <v>0</v>
      </c>
    </row>
    <row r="63" spans="2:8" x14ac:dyDescent="0.2">
      <c r="C63" s="5" t="s">
        <v>188</v>
      </c>
      <c r="D63" s="3"/>
    </row>
    <row r="65" spans="2:8" x14ac:dyDescent="0.2">
      <c r="C65" s="192" t="s">
        <v>16</v>
      </c>
    </row>
    <row r="66" spans="2:8" ht="20.100000000000001" customHeight="1" x14ac:dyDescent="0.2">
      <c r="B66" s="424" t="s">
        <v>57</v>
      </c>
      <c r="C66" s="429" t="s">
        <v>18</v>
      </c>
      <c r="D66" s="427">
        <v>2014</v>
      </c>
      <c r="E66" s="427">
        <v>2015</v>
      </c>
      <c r="F66" s="427">
        <v>2016</v>
      </c>
      <c r="G66" s="427">
        <v>2017</v>
      </c>
      <c r="H66" s="427">
        <v>2018</v>
      </c>
    </row>
    <row r="67" spans="2:8" x14ac:dyDescent="0.2">
      <c r="B67" s="114">
        <v>1</v>
      </c>
      <c r="C67" s="62"/>
      <c r="D67" s="63"/>
      <c r="E67" s="63"/>
      <c r="F67" s="63"/>
      <c r="G67" s="63"/>
      <c r="H67" s="63"/>
    </row>
    <row r="68" spans="2:8" x14ac:dyDescent="0.2">
      <c r="B68" s="114">
        <v>2</v>
      </c>
      <c r="C68" s="62"/>
      <c r="D68" s="63"/>
      <c r="E68" s="63"/>
      <c r="F68" s="63"/>
      <c r="G68" s="63"/>
      <c r="H68" s="63"/>
    </row>
    <row r="69" spans="2:8" x14ac:dyDescent="0.2">
      <c r="B69" s="114">
        <v>3</v>
      </c>
      <c r="C69" s="62"/>
      <c r="D69" s="63"/>
      <c r="E69" s="63"/>
      <c r="F69" s="63"/>
      <c r="G69" s="63"/>
      <c r="H69" s="63"/>
    </row>
    <row r="70" spans="2:8" x14ac:dyDescent="0.2">
      <c r="B70" s="114">
        <v>4</v>
      </c>
      <c r="C70" s="62"/>
      <c r="D70" s="63"/>
      <c r="E70" s="63"/>
      <c r="F70" s="63"/>
      <c r="G70" s="63"/>
      <c r="H70" s="63"/>
    </row>
    <row r="71" spans="2:8" x14ac:dyDescent="0.2">
      <c r="B71" s="114">
        <v>5</v>
      </c>
      <c r="C71" s="62"/>
      <c r="D71" s="63"/>
      <c r="E71" s="63"/>
      <c r="F71" s="63"/>
      <c r="G71" s="63"/>
      <c r="H71" s="63"/>
    </row>
    <row r="72" spans="2:8" x14ac:dyDescent="0.2">
      <c r="B72" s="114">
        <v>6</v>
      </c>
      <c r="C72" s="62"/>
      <c r="D72" s="63"/>
      <c r="E72" s="63"/>
      <c r="F72" s="63"/>
      <c r="G72" s="63"/>
      <c r="H72" s="63"/>
    </row>
    <row r="73" spans="2:8" x14ac:dyDescent="0.2">
      <c r="B73" s="114">
        <v>7</v>
      </c>
      <c r="C73" s="62"/>
      <c r="D73" s="63"/>
      <c r="E73" s="63"/>
      <c r="F73" s="63"/>
      <c r="G73" s="63"/>
      <c r="H73" s="63"/>
    </row>
    <row r="74" spans="2:8" x14ac:dyDescent="0.2">
      <c r="B74" s="114">
        <v>8</v>
      </c>
      <c r="C74" s="62"/>
      <c r="D74" s="63"/>
      <c r="E74" s="63"/>
      <c r="F74" s="63"/>
      <c r="G74" s="63"/>
      <c r="H74" s="63"/>
    </row>
    <row r="75" spans="2:8" ht="12" customHeight="1" x14ac:dyDescent="0.2">
      <c r="B75" s="114">
        <v>9</v>
      </c>
      <c r="C75" s="62"/>
      <c r="D75" s="63"/>
      <c r="E75" s="63"/>
      <c r="F75" s="63"/>
      <c r="G75" s="63"/>
      <c r="H75" s="63"/>
    </row>
    <row r="76" spans="2:8" x14ac:dyDescent="0.2">
      <c r="B76" s="114">
        <v>10</v>
      </c>
      <c r="C76" s="62" t="s">
        <v>1654</v>
      </c>
      <c r="D76" s="63"/>
      <c r="E76" s="63"/>
      <c r="F76" s="63"/>
      <c r="G76" s="63"/>
      <c r="H76" s="63"/>
    </row>
    <row r="77" spans="2:8" x14ac:dyDescent="0.2">
      <c r="B77" s="114"/>
      <c r="C77" s="62" t="s">
        <v>65</v>
      </c>
      <c r="D77" s="63">
        <f>SUM(D67:D76)</f>
        <v>0</v>
      </c>
      <c r="E77" s="63">
        <f t="shared" ref="E77" si="13">SUM(E67:E76)</f>
        <v>0</v>
      </c>
      <c r="F77" s="63">
        <f t="shared" ref="F77" si="14">SUM(F67:F76)</f>
        <v>0</v>
      </c>
      <c r="G77" s="63">
        <f t="shared" ref="G77" si="15">SUM(G67:G76)</f>
        <v>0</v>
      </c>
      <c r="H77" s="63">
        <f t="shared" ref="H77" si="16">SUM(H67:H76)</f>
        <v>0</v>
      </c>
    </row>
    <row r="78" spans="2:8" x14ac:dyDescent="0.2">
      <c r="C78" s="5" t="s">
        <v>188</v>
      </c>
      <c r="D78" s="3"/>
    </row>
    <row r="79" spans="2:8" x14ac:dyDescent="0.2">
      <c r="C79" s="5"/>
      <c r="D79" s="3"/>
      <c r="F79" s="199"/>
    </row>
    <row r="80" spans="2:8" x14ac:dyDescent="0.2">
      <c r="C80" s="192" t="s">
        <v>17</v>
      </c>
      <c r="F80" s="67"/>
    </row>
    <row r="81" spans="2:8" ht="20.100000000000001" customHeight="1" x14ac:dyDescent="0.2">
      <c r="B81" s="424" t="s">
        <v>57</v>
      </c>
      <c r="C81" s="425" t="s">
        <v>18</v>
      </c>
      <c r="D81" s="427">
        <v>2014</v>
      </c>
      <c r="E81" s="427">
        <v>2015</v>
      </c>
      <c r="F81" s="427">
        <v>2016</v>
      </c>
      <c r="G81" s="427">
        <v>2017</v>
      </c>
      <c r="H81" s="427">
        <v>2018</v>
      </c>
    </row>
    <row r="82" spans="2:8" x14ac:dyDescent="0.2">
      <c r="B82" s="114">
        <v>1</v>
      </c>
      <c r="C82" s="62"/>
      <c r="D82" s="63"/>
      <c r="E82" s="63"/>
      <c r="F82" s="63"/>
      <c r="G82" s="63"/>
      <c r="H82" s="63"/>
    </row>
    <row r="83" spans="2:8" x14ac:dyDescent="0.2">
      <c r="B83" s="114">
        <v>2</v>
      </c>
      <c r="C83" s="62"/>
      <c r="D83" s="63"/>
      <c r="E83" s="63"/>
      <c r="F83" s="63"/>
      <c r="G83" s="63"/>
      <c r="H83" s="63"/>
    </row>
    <row r="84" spans="2:8" x14ac:dyDescent="0.2">
      <c r="B84" s="114">
        <v>3</v>
      </c>
      <c r="C84" s="62"/>
      <c r="D84" s="63"/>
      <c r="E84" s="63"/>
      <c r="F84" s="63"/>
      <c r="G84" s="63"/>
      <c r="H84" s="63"/>
    </row>
    <row r="85" spans="2:8" x14ac:dyDescent="0.2">
      <c r="B85" s="114">
        <v>4</v>
      </c>
      <c r="C85" s="62"/>
      <c r="D85" s="63"/>
      <c r="E85" s="63"/>
      <c r="F85" s="63"/>
      <c r="G85" s="63"/>
      <c r="H85" s="63"/>
    </row>
    <row r="86" spans="2:8" x14ac:dyDescent="0.2">
      <c r="B86" s="114">
        <v>5</v>
      </c>
      <c r="C86" s="62"/>
      <c r="D86" s="63"/>
      <c r="E86" s="63"/>
      <c r="F86" s="63"/>
      <c r="G86" s="63"/>
      <c r="H86" s="63"/>
    </row>
    <row r="87" spans="2:8" x14ac:dyDescent="0.2">
      <c r="B87" s="114">
        <v>6</v>
      </c>
      <c r="C87" s="62"/>
      <c r="D87" s="63"/>
      <c r="E87" s="63"/>
      <c r="F87" s="63"/>
      <c r="G87" s="63"/>
      <c r="H87" s="63"/>
    </row>
    <row r="88" spans="2:8" x14ac:dyDescent="0.2">
      <c r="B88" s="114">
        <v>7</v>
      </c>
      <c r="C88" s="62"/>
      <c r="D88" s="63"/>
      <c r="E88" s="63"/>
      <c r="F88" s="63"/>
      <c r="G88" s="63"/>
      <c r="H88" s="63"/>
    </row>
    <row r="89" spans="2:8" ht="12" customHeight="1" x14ac:dyDescent="0.2">
      <c r="B89" s="114">
        <v>8</v>
      </c>
      <c r="C89" s="62"/>
      <c r="D89" s="63"/>
      <c r="E89" s="63"/>
      <c r="F89" s="63"/>
      <c r="G89" s="63"/>
      <c r="H89" s="63"/>
    </row>
    <row r="90" spans="2:8" x14ac:dyDescent="0.2">
      <c r="B90" s="114">
        <v>9</v>
      </c>
      <c r="C90" s="62"/>
      <c r="D90" s="63"/>
      <c r="E90" s="63"/>
      <c r="F90" s="63"/>
      <c r="G90" s="63"/>
      <c r="H90" s="63"/>
    </row>
    <row r="91" spans="2:8" x14ac:dyDescent="0.2">
      <c r="B91" s="114">
        <v>10</v>
      </c>
      <c r="C91" s="62" t="s">
        <v>1654</v>
      </c>
      <c r="D91" s="63"/>
      <c r="E91" s="63"/>
      <c r="F91" s="63"/>
      <c r="G91" s="63"/>
      <c r="H91" s="63"/>
    </row>
    <row r="92" spans="2:8" x14ac:dyDescent="0.2">
      <c r="B92" s="114"/>
      <c r="C92" s="62" t="s">
        <v>65</v>
      </c>
      <c r="D92" s="63">
        <f>SUM(D82:D91)</f>
        <v>0</v>
      </c>
      <c r="E92" s="63">
        <f t="shared" ref="E92" si="17">SUM(E82:E91)</f>
        <v>0</v>
      </c>
      <c r="F92" s="63">
        <f t="shared" ref="F92" si="18">SUM(F82:F91)</f>
        <v>0</v>
      </c>
      <c r="G92" s="63">
        <f t="shared" ref="G92" si="19">SUM(G82:G91)</f>
        <v>0</v>
      </c>
      <c r="H92" s="63">
        <f t="shared" ref="H92" si="20">SUM(H82:H91)</f>
        <v>0</v>
      </c>
    </row>
    <row r="93" spans="2:8" x14ac:dyDescent="0.2">
      <c r="C93" s="5" t="s">
        <v>188</v>
      </c>
      <c r="D93" s="3"/>
    </row>
    <row r="95" spans="2:8" x14ac:dyDescent="0.2">
      <c r="B95" s="1047" t="s">
        <v>650</v>
      </c>
      <c r="C95" s="1047"/>
      <c r="D95" s="1047"/>
    </row>
    <row r="96" spans="2:8" x14ac:dyDescent="0.2">
      <c r="C96" s="192"/>
    </row>
    <row r="97" spans="2:8" ht="20.100000000000001" customHeight="1" x14ac:dyDescent="0.2">
      <c r="B97" s="424" t="s">
        <v>57</v>
      </c>
      <c r="C97" s="428" t="s">
        <v>651</v>
      </c>
      <c r="D97" s="427">
        <v>2014</v>
      </c>
      <c r="E97" s="427">
        <v>2015</v>
      </c>
      <c r="F97" s="427">
        <v>2016</v>
      </c>
      <c r="G97" s="427">
        <v>2017</v>
      </c>
      <c r="H97" s="427">
        <v>2018</v>
      </c>
    </row>
    <row r="98" spans="2:8" x14ac:dyDescent="0.2">
      <c r="B98" s="114">
        <v>1</v>
      </c>
      <c r="C98" s="62"/>
      <c r="D98" s="63"/>
      <c r="E98" s="63"/>
      <c r="F98" s="63"/>
      <c r="G98" s="63"/>
      <c r="H98" s="63"/>
    </row>
    <row r="99" spans="2:8" x14ac:dyDescent="0.2">
      <c r="B99" s="114">
        <v>2</v>
      </c>
      <c r="C99" s="62"/>
      <c r="D99" s="63"/>
      <c r="E99" s="63"/>
      <c r="F99" s="63"/>
      <c r="G99" s="63"/>
      <c r="H99" s="63"/>
    </row>
    <row r="100" spans="2:8" x14ac:dyDescent="0.2">
      <c r="B100" s="114">
        <v>3</v>
      </c>
      <c r="C100" s="62"/>
      <c r="D100" s="63"/>
      <c r="E100" s="63"/>
      <c r="F100" s="63"/>
      <c r="G100" s="63"/>
      <c r="H100" s="63"/>
    </row>
    <row r="101" spans="2:8" x14ac:dyDescent="0.2">
      <c r="B101" s="114">
        <v>4</v>
      </c>
      <c r="C101" s="62"/>
      <c r="D101" s="63"/>
      <c r="E101" s="63"/>
      <c r="F101" s="63"/>
      <c r="G101" s="63"/>
      <c r="H101" s="63"/>
    </row>
    <row r="102" spans="2:8" x14ac:dyDescent="0.2">
      <c r="B102" s="114">
        <v>5</v>
      </c>
      <c r="C102" s="62"/>
      <c r="D102" s="63"/>
      <c r="E102" s="63"/>
      <c r="F102" s="63"/>
      <c r="G102" s="63"/>
      <c r="H102" s="63"/>
    </row>
    <row r="103" spans="2:8" ht="12" customHeight="1" x14ac:dyDescent="0.2">
      <c r="B103" s="114">
        <v>6</v>
      </c>
      <c r="C103" s="62"/>
      <c r="D103" s="63"/>
      <c r="E103" s="63"/>
      <c r="F103" s="63"/>
      <c r="G103" s="63"/>
      <c r="H103" s="63"/>
    </row>
    <row r="104" spans="2:8" x14ac:dyDescent="0.2">
      <c r="B104" s="114">
        <v>7</v>
      </c>
      <c r="C104" s="62"/>
      <c r="D104" s="63"/>
      <c r="E104" s="63"/>
      <c r="F104" s="63"/>
      <c r="G104" s="63"/>
      <c r="H104" s="63"/>
    </row>
    <row r="105" spans="2:8" x14ac:dyDescent="0.2">
      <c r="B105" s="114">
        <v>8</v>
      </c>
      <c r="C105" s="62"/>
      <c r="D105" s="63"/>
      <c r="E105" s="63"/>
      <c r="F105" s="63"/>
      <c r="G105" s="63"/>
      <c r="H105" s="63"/>
    </row>
    <row r="106" spans="2:8" x14ac:dyDescent="0.2">
      <c r="B106" s="114">
        <v>9</v>
      </c>
      <c r="C106" s="62"/>
      <c r="D106" s="63"/>
      <c r="E106" s="63"/>
      <c r="F106" s="63"/>
      <c r="G106" s="63"/>
      <c r="H106" s="63"/>
    </row>
    <row r="107" spans="2:8" x14ac:dyDescent="0.2">
      <c r="B107" s="114">
        <v>10</v>
      </c>
      <c r="C107" s="62" t="s">
        <v>1654</v>
      </c>
      <c r="D107" s="63"/>
      <c r="E107" s="63"/>
      <c r="F107" s="63"/>
      <c r="G107" s="63"/>
      <c r="H107" s="63"/>
    </row>
    <row r="108" spans="2:8" x14ac:dyDescent="0.2">
      <c r="B108" s="114"/>
      <c r="C108" s="62" t="s">
        <v>65</v>
      </c>
      <c r="D108" s="63">
        <f>SUM(D98:D107)</f>
        <v>0</v>
      </c>
      <c r="E108" s="63">
        <f t="shared" ref="E108" si="21">SUM(E98:E107)</f>
        <v>0</v>
      </c>
      <c r="F108" s="63">
        <f t="shared" ref="F108" si="22">SUM(F98:F107)</f>
        <v>0</v>
      </c>
      <c r="G108" s="63">
        <f t="shared" ref="G108" si="23">SUM(G98:G107)</f>
        <v>0</v>
      </c>
      <c r="H108" s="63">
        <f t="shared" ref="H108" si="24">SUM(H98:H107)</f>
        <v>0</v>
      </c>
    </row>
    <row r="110" spans="2:8" x14ac:dyDescent="0.2">
      <c r="C110" s="192" t="s">
        <v>14</v>
      </c>
      <c r="D110" s="7"/>
    </row>
    <row r="111" spans="2:8" ht="20.100000000000001" customHeight="1" x14ac:dyDescent="0.2">
      <c r="B111" s="424" t="s">
        <v>57</v>
      </c>
      <c r="C111" s="429" t="s">
        <v>19</v>
      </c>
      <c r="D111" s="427">
        <v>2014</v>
      </c>
      <c r="E111" s="427">
        <v>2015</v>
      </c>
      <c r="F111" s="427">
        <v>2016</v>
      </c>
      <c r="G111" s="427">
        <v>2017</v>
      </c>
      <c r="H111" s="427">
        <v>2018</v>
      </c>
    </row>
    <row r="112" spans="2:8" x14ac:dyDescent="0.2">
      <c r="B112" s="114">
        <v>1</v>
      </c>
      <c r="C112" s="62"/>
      <c r="D112" s="63"/>
      <c r="E112" s="63"/>
      <c r="F112" s="63"/>
      <c r="G112" s="63"/>
      <c r="H112" s="63"/>
    </row>
    <row r="113" spans="2:8" x14ac:dyDescent="0.2">
      <c r="B113" s="114">
        <v>2</v>
      </c>
      <c r="C113" s="62"/>
      <c r="D113" s="63"/>
      <c r="E113" s="63"/>
      <c r="F113" s="63"/>
      <c r="G113" s="63"/>
      <c r="H113" s="63"/>
    </row>
    <row r="114" spans="2:8" x14ac:dyDescent="0.2">
      <c r="B114" s="114">
        <v>3</v>
      </c>
      <c r="C114" s="62"/>
      <c r="D114" s="63"/>
      <c r="E114" s="63"/>
      <c r="F114" s="63"/>
      <c r="G114" s="63"/>
      <c r="H114" s="63"/>
    </row>
    <row r="115" spans="2:8" x14ac:dyDescent="0.2">
      <c r="B115" s="114">
        <v>4</v>
      </c>
      <c r="C115" s="62"/>
      <c r="D115" s="63"/>
      <c r="E115" s="63"/>
      <c r="F115" s="63"/>
      <c r="G115" s="63"/>
      <c r="H115" s="63"/>
    </row>
    <row r="116" spans="2:8" x14ac:dyDescent="0.2">
      <c r="B116" s="114">
        <v>5</v>
      </c>
      <c r="C116" s="62"/>
      <c r="D116" s="63"/>
      <c r="E116" s="63"/>
      <c r="F116" s="63"/>
      <c r="G116" s="63"/>
      <c r="H116" s="63"/>
    </row>
    <row r="117" spans="2:8" ht="12" customHeight="1" x14ac:dyDescent="0.2">
      <c r="B117" s="114">
        <v>6</v>
      </c>
      <c r="C117" s="62"/>
      <c r="D117" s="63"/>
      <c r="E117" s="63"/>
      <c r="F117" s="63"/>
      <c r="G117" s="63"/>
      <c r="H117" s="63"/>
    </row>
    <row r="118" spans="2:8" x14ac:dyDescent="0.2">
      <c r="B118" s="114">
        <v>7</v>
      </c>
      <c r="C118" s="62"/>
      <c r="D118" s="63"/>
      <c r="E118" s="63"/>
      <c r="F118" s="63"/>
      <c r="G118" s="63"/>
      <c r="H118" s="63"/>
    </row>
    <row r="119" spans="2:8" x14ac:dyDescent="0.2">
      <c r="B119" s="114">
        <v>8</v>
      </c>
      <c r="C119" s="62"/>
      <c r="D119" s="63"/>
      <c r="E119" s="63"/>
      <c r="F119" s="63"/>
      <c r="G119" s="63"/>
      <c r="H119" s="63"/>
    </row>
    <row r="120" spans="2:8" x14ac:dyDescent="0.2">
      <c r="B120" s="114">
        <v>9</v>
      </c>
      <c r="C120" s="62"/>
      <c r="D120" s="63"/>
      <c r="E120" s="63"/>
      <c r="F120" s="63"/>
      <c r="G120" s="63"/>
      <c r="H120" s="63"/>
    </row>
    <row r="121" spans="2:8" x14ac:dyDescent="0.2">
      <c r="B121" s="114">
        <v>10</v>
      </c>
      <c r="C121" s="62" t="s">
        <v>1654</v>
      </c>
      <c r="D121" s="63"/>
      <c r="E121" s="63"/>
      <c r="F121" s="63"/>
      <c r="G121" s="63"/>
      <c r="H121" s="63"/>
    </row>
    <row r="122" spans="2:8" x14ac:dyDescent="0.2">
      <c r="B122" s="114"/>
      <c r="C122" s="62" t="s">
        <v>65</v>
      </c>
      <c r="D122" s="63">
        <f>SUM(D112:D121)</f>
        <v>0</v>
      </c>
      <c r="E122" s="63">
        <f t="shared" ref="E122" si="25">SUM(E112:E121)</f>
        <v>0</v>
      </c>
      <c r="F122" s="63">
        <f t="shared" ref="F122" si="26">SUM(F112:F121)</f>
        <v>0</v>
      </c>
      <c r="G122" s="63">
        <f t="shared" ref="G122" si="27">SUM(G112:G121)</f>
        <v>0</v>
      </c>
      <c r="H122" s="63">
        <f t="shared" ref="H122" si="28">SUM(H112:H121)</f>
        <v>0</v>
      </c>
    </row>
    <row r="123" spans="2:8" x14ac:dyDescent="0.2">
      <c r="C123" s="5" t="s">
        <v>75</v>
      </c>
      <c r="D123" s="3"/>
    </row>
    <row r="124" spans="2:8" x14ac:dyDescent="0.2">
      <c r="C124" s="101"/>
    </row>
    <row r="125" spans="2:8" x14ac:dyDescent="0.2">
      <c r="C125" s="192" t="s">
        <v>15</v>
      </c>
      <c r="D125" s="7"/>
    </row>
    <row r="126" spans="2:8" ht="20.100000000000001" customHeight="1" x14ac:dyDescent="0.2">
      <c r="B126" s="424" t="s">
        <v>57</v>
      </c>
      <c r="C126" s="429" t="s">
        <v>19</v>
      </c>
      <c r="D126" s="427">
        <v>2014</v>
      </c>
      <c r="E126" s="427">
        <v>2015</v>
      </c>
      <c r="F126" s="427">
        <v>2016</v>
      </c>
      <c r="G126" s="427">
        <v>2017</v>
      </c>
      <c r="H126" s="427">
        <v>2018</v>
      </c>
    </row>
    <row r="127" spans="2:8" x14ac:dyDescent="0.2">
      <c r="B127" s="114">
        <v>1</v>
      </c>
      <c r="C127" s="62"/>
      <c r="D127" s="63"/>
      <c r="E127" s="63"/>
      <c r="F127" s="63"/>
      <c r="G127" s="63"/>
      <c r="H127" s="63"/>
    </row>
    <row r="128" spans="2:8" x14ac:dyDescent="0.2">
      <c r="B128" s="114">
        <v>2</v>
      </c>
      <c r="C128" s="62"/>
      <c r="D128" s="63"/>
      <c r="E128" s="63"/>
      <c r="F128" s="63"/>
      <c r="G128" s="63"/>
      <c r="H128" s="63"/>
    </row>
    <row r="129" spans="2:8" x14ac:dyDescent="0.2">
      <c r="B129" s="114">
        <v>3</v>
      </c>
      <c r="C129" s="62"/>
      <c r="D129" s="63"/>
      <c r="E129" s="63"/>
      <c r="F129" s="63"/>
      <c r="G129" s="63"/>
      <c r="H129" s="63"/>
    </row>
    <row r="130" spans="2:8" x14ac:dyDescent="0.2">
      <c r="B130" s="114">
        <v>4</v>
      </c>
      <c r="C130" s="62"/>
      <c r="D130" s="63"/>
      <c r="E130" s="63"/>
      <c r="F130" s="63"/>
      <c r="G130" s="63"/>
      <c r="H130" s="63"/>
    </row>
    <row r="131" spans="2:8" ht="12" customHeight="1" x14ac:dyDescent="0.2">
      <c r="B131" s="114">
        <v>5</v>
      </c>
      <c r="C131" s="62"/>
      <c r="D131" s="63"/>
      <c r="E131" s="63"/>
      <c r="F131" s="63"/>
      <c r="G131" s="63"/>
      <c r="H131" s="63"/>
    </row>
    <row r="132" spans="2:8" x14ac:dyDescent="0.2">
      <c r="B132" s="114">
        <v>6</v>
      </c>
      <c r="C132" s="62"/>
      <c r="D132" s="63"/>
      <c r="E132" s="63"/>
      <c r="F132" s="63"/>
      <c r="G132" s="63"/>
      <c r="H132" s="63"/>
    </row>
    <row r="133" spans="2:8" x14ac:dyDescent="0.2">
      <c r="B133" s="114">
        <v>7</v>
      </c>
      <c r="C133" s="62"/>
      <c r="D133" s="63"/>
      <c r="E133" s="63"/>
      <c r="F133" s="63"/>
      <c r="G133" s="63"/>
      <c r="H133" s="63"/>
    </row>
    <row r="134" spans="2:8" x14ac:dyDescent="0.2">
      <c r="B134" s="114">
        <v>8</v>
      </c>
      <c r="C134" s="62"/>
      <c r="D134" s="63"/>
      <c r="E134" s="63"/>
      <c r="F134" s="63"/>
      <c r="G134" s="63"/>
      <c r="H134" s="63"/>
    </row>
    <row r="135" spans="2:8" x14ac:dyDescent="0.2">
      <c r="B135" s="114">
        <v>9</v>
      </c>
      <c r="C135" s="62"/>
      <c r="D135" s="63"/>
      <c r="E135" s="63"/>
      <c r="F135" s="63"/>
      <c r="G135" s="63"/>
      <c r="H135" s="63"/>
    </row>
    <row r="136" spans="2:8" x14ac:dyDescent="0.2">
      <c r="B136" s="114">
        <v>10</v>
      </c>
      <c r="C136" s="62" t="s">
        <v>1654</v>
      </c>
      <c r="D136" s="63"/>
      <c r="E136" s="63"/>
      <c r="F136" s="63"/>
      <c r="G136" s="63"/>
      <c r="H136" s="63"/>
    </row>
    <row r="137" spans="2:8" x14ac:dyDescent="0.2">
      <c r="B137" s="114"/>
      <c r="C137" s="62" t="s">
        <v>65</v>
      </c>
      <c r="D137" s="63">
        <f>SUM(D127:D136)</f>
        <v>0</v>
      </c>
      <c r="E137" s="63">
        <f t="shared" ref="E137" si="29">SUM(E127:E136)</f>
        <v>0</v>
      </c>
      <c r="F137" s="63">
        <f t="shared" ref="F137" si="30">SUM(F127:F136)</f>
        <v>0</v>
      </c>
      <c r="G137" s="63">
        <f t="shared" ref="G137" si="31">SUM(G127:G136)</f>
        <v>0</v>
      </c>
      <c r="H137" s="63">
        <f t="shared" ref="H137" si="32">SUM(H127:H136)</f>
        <v>0</v>
      </c>
    </row>
    <row r="138" spans="2:8" x14ac:dyDescent="0.2">
      <c r="C138" s="5" t="s">
        <v>75</v>
      </c>
      <c r="D138" s="3"/>
    </row>
    <row r="139" spans="2:8" x14ac:dyDescent="0.2">
      <c r="C139" s="108"/>
    </row>
    <row r="140" spans="2:8" x14ac:dyDescent="0.2">
      <c r="C140" s="192" t="s">
        <v>140</v>
      </c>
      <c r="D140" s="7"/>
    </row>
    <row r="141" spans="2:8" ht="20.100000000000001" customHeight="1" x14ac:dyDescent="0.2">
      <c r="B141" s="424" t="s">
        <v>57</v>
      </c>
      <c r="C141" s="429" t="s">
        <v>19</v>
      </c>
      <c r="D141" s="427">
        <v>2014</v>
      </c>
      <c r="E141" s="427">
        <v>2015</v>
      </c>
      <c r="F141" s="427">
        <v>2016</v>
      </c>
      <c r="G141" s="427">
        <v>2017</v>
      </c>
      <c r="H141" s="427">
        <v>2018</v>
      </c>
    </row>
    <row r="142" spans="2:8" x14ac:dyDescent="0.2">
      <c r="B142" s="114">
        <v>1</v>
      </c>
      <c r="C142" s="62"/>
      <c r="D142" s="63"/>
      <c r="E142" s="63"/>
      <c r="F142" s="63"/>
      <c r="G142" s="63"/>
      <c r="H142" s="63"/>
    </row>
    <row r="143" spans="2:8" x14ac:dyDescent="0.2">
      <c r="B143" s="114">
        <v>2</v>
      </c>
      <c r="C143" s="62"/>
      <c r="D143" s="63"/>
      <c r="E143" s="63"/>
      <c r="F143" s="63"/>
      <c r="G143" s="63"/>
      <c r="H143" s="63"/>
    </row>
    <row r="144" spans="2:8" x14ac:dyDescent="0.2">
      <c r="B144" s="114">
        <v>3</v>
      </c>
      <c r="C144" s="62"/>
      <c r="D144" s="63"/>
      <c r="E144" s="63"/>
      <c r="F144" s="63"/>
      <c r="G144" s="63"/>
      <c r="H144" s="63"/>
    </row>
    <row r="145" spans="2:8" x14ac:dyDescent="0.2">
      <c r="B145" s="114">
        <v>4</v>
      </c>
      <c r="C145" s="62"/>
      <c r="D145" s="63"/>
      <c r="E145" s="63"/>
      <c r="F145" s="63"/>
      <c r="G145" s="63"/>
      <c r="H145" s="63"/>
    </row>
    <row r="146" spans="2:8" x14ac:dyDescent="0.2">
      <c r="B146" s="114">
        <v>5</v>
      </c>
      <c r="C146" s="62"/>
      <c r="D146" s="63"/>
      <c r="E146" s="63"/>
      <c r="F146" s="63"/>
      <c r="G146" s="63"/>
      <c r="H146" s="63"/>
    </row>
    <row r="147" spans="2:8" x14ac:dyDescent="0.2">
      <c r="B147" s="114">
        <v>6</v>
      </c>
      <c r="C147" s="62"/>
      <c r="D147" s="63"/>
      <c r="E147" s="63"/>
      <c r="F147" s="63"/>
      <c r="G147" s="63"/>
      <c r="H147" s="63"/>
    </row>
    <row r="148" spans="2:8" x14ac:dyDescent="0.2">
      <c r="B148" s="114">
        <v>7</v>
      </c>
      <c r="C148" s="62"/>
      <c r="D148" s="63"/>
      <c r="E148" s="63"/>
      <c r="F148" s="63"/>
      <c r="G148" s="63"/>
      <c r="H148" s="63"/>
    </row>
    <row r="149" spans="2:8" x14ac:dyDescent="0.2">
      <c r="B149" s="114">
        <v>8</v>
      </c>
      <c r="C149" s="62"/>
      <c r="D149" s="63"/>
      <c r="E149" s="63"/>
      <c r="F149" s="63"/>
      <c r="G149" s="63"/>
      <c r="H149" s="63"/>
    </row>
    <row r="150" spans="2:8" x14ac:dyDescent="0.2">
      <c r="B150" s="114">
        <v>9</v>
      </c>
      <c r="C150" s="62"/>
      <c r="D150" s="63"/>
      <c r="E150" s="63"/>
      <c r="F150" s="63"/>
      <c r="G150" s="63"/>
      <c r="H150" s="63"/>
    </row>
    <row r="151" spans="2:8" x14ac:dyDescent="0.2">
      <c r="B151" s="114">
        <v>10</v>
      </c>
      <c r="C151" s="62" t="s">
        <v>1654</v>
      </c>
      <c r="D151" s="63"/>
      <c r="E151" s="63"/>
      <c r="F151" s="63"/>
      <c r="G151" s="63"/>
      <c r="H151" s="63"/>
    </row>
    <row r="152" spans="2:8" x14ac:dyDescent="0.2">
      <c r="B152" s="114"/>
      <c r="C152" s="62" t="s">
        <v>65</v>
      </c>
      <c r="D152" s="63">
        <f>SUM(D142:D151)</f>
        <v>0</v>
      </c>
      <c r="E152" s="63">
        <f t="shared" ref="E152" si="33">SUM(E142:E151)</f>
        <v>0</v>
      </c>
      <c r="F152" s="63">
        <f t="shared" ref="F152" si="34">SUM(F142:F151)</f>
        <v>0</v>
      </c>
      <c r="G152" s="63">
        <f t="shared" ref="G152" si="35">SUM(G142:G151)</f>
        <v>0</v>
      </c>
      <c r="H152" s="63">
        <f t="shared" ref="H152" si="36">SUM(H142:H151)</f>
        <v>0</v>
      </c>
    </row>
    <row r="153" spans="2:8" x14ac:dyDescent="0.2">
      <c r="C153" s="5" t="s">
        <v>75</v>
      </c>
      <c r="D153" s="3"/>
    </row>
    <row r="154" spans="2:8" x14ac:dyDescent="0.2">
      <c r="C154" s="5"/>
      <c r="D154" s="3"/>
    </row>
    <row r="155" spans="2:8" x14ac:dyDescent="0.2">
      <c r="C155" s="192" t="s">
        <v>16</v>
      </c>
      <c r="D155" s="7"/>
    </row>
    <row r="156" spans="2:8" ht="20.100000000000001" customHeight="1" x14ac:dyDescent="0.2">
      <c r="B156" s="424" t="s">
        <v>57</v>
      </c>
      <c r="C156" s="429" t="s">
        <v>19</v>
      </c>
      <c r="D156" s="427">
        <v>2014</v>
      </c>
      <c r="E156" s="427">
        <v>2015</v>
      </c>
      <c r="F156" s="427">
        <v>2016</v>
      </c>
      <c r="G156" s="427">
        <v>2017</v>
      </c>
      <c r="H156" s="427">
        <v>2018</v>
      </c>
    </row>
    <row r="157" spans="2:8" x14ac:dyDescent="0.2">
      <c r="B157" s="114">
        <v>1</v>
      </c>
      <c r="C157" s="62"/>
      <c r="D157" s="63"/>
      <c r="E157" s="63"/>
      <c r="F157" s="63"/>
      <c r="G157" s="63"/>
      <c r="H157" s="63"/>
    </row>
    <row r="158" spans="2:8" x14ac:dyDescent="0.2">
      <c r="B158" s="114">
        <v>2</v>
      </c>
      <c r="C158" s="62"/>
      <c r="D158" s="63"/>
      <c r="E158" s="63"/>
      <c r="F158" s="63"/>
      <c r="G158" s="63"/>
      <c r="H158" s="63"/>
    </row>
    <row r="159" spans="2:8" x14ac:dyDescent="0.2">
      <c r="B159" s="114">
        <v>3</v>
      </c>
      <c r="C159" s="62"/>
      <c r="D159" s="63"/>
      <c r="E159" s="63"/>
      <c r="F159" s="63"/>
      <c r="G159" s="63"/>
      <c r="H159" s="63"/>
    </row>
    <row r="160" spans="2:8" x14ac:dyDescent="0.2">
      <c r="B160" s="114">
        <v>4</v>
      </c>
      <c r="C160" s="62"/>
      <c r="D160" s="63"/>
      <c r="E160" s="63"/>
      <c r="F160" s="63"/>
      <c r="G160" s="63"/>
      <c r="H160" s="63"/>
    </row>
    <row r="161" spans="2:8" x14ac:dyDescent="0.2">
      <c r="B161" s="114">
        <v>5</v>
      </c>
      <c r="C161" s="62"/>
      <c r="D161" s="63"/>
      <c r="E161" s="63"/>
      <c r="F161" s="63"/>
      <c r="G161" s="63"/>
      <c r="H161" s="63"/>
    </row>
    <row r="162" spans="2:8" x14ac:dyDescent="0.2">
      <c r="B162" s="114">
        <v>6</v>
      </c>
      <c r="C162" s="62"/>
      <c r="D162" s="63"/>
      <c r="E162" s="63"/>
      <c r="F162" s="63"/>
      <c r="G162" s="63"/>
      <c r="H162" s="63"/>
    </row>
    <row r="163" spans="2:8" x14ac:dyDescent="0.2">
      <c r="B163" s="114">
        <v>7</v>
      </c>
      <c r="C163" s="62"/>
      <c r="D163" s="63"/>
      <c r="E163" s="63"/>
      <c r="F163" s="63"/>
      <c r="G163" s="63"/>
      <c r="H163" s="63"/>
    </row>
    <row r="164" spans="2:8" x14ac:dyDescent="0.2">
      <c r="B164" s="114">
        <v>8</v>
      </c>
      <c r="C164" s="62"/>
      <c r="D164" s="63"/>
      <c r="E164" s="63"/>
      <c r="F164" s="63"/>
      <c r="G164" s="63"/>
      <c r="H164" s="63"/>
    </row>
    <row r="165" spans="2:8" x14ac:dyDescent="0.2">
      <c r="B165" s="114">
        <v>9</v>
      </c>
      <c r="C165" s="62"/>
      <c r="D165" s="63"/>
      <c r="E165" s="63"/>
      <c r="F165" s="63"/>
      <c r="G165" s="63"/>
      <c r="H165" s="63"/>
    </row>
    <row r="166" spans="2:8" x14ac:dyDescent="0.2">
      <c r="B166" s="114">
        <v>10</v>
      </c>
      <c r="C166" s="62" t="s">
        <v>1654</v>
      </c>
      <c r="D166" s="63"/>
      <c r="E166" s="63"/>
      <c r="F166" s="63"/>
      <c r="G166" s="63"/>
      <c r="H166" s="63"/>
    </row>
    <row r="167" spans="2:8" x14ac:dyDescent="0.2">
      <c r="B167" s="114"/>
      <c r="C167" s="62" t="s">
        <v>65</v>
      </c>
      <c r="D167" s="63">
        <f>SUM(D157:D166)</f>
        <v>0</v>
      </c>
      <c r="E167" s="63">
        <f t="shared" ref="E167" si="37">SUM(E157:E166)</f>
        <v>0</v>
      </c>
      <c r="F167" s="63">
        <f t="shared" ref="F167" si="38">SUM(F157:F166)</f>
        <v>0</v>
      </c>
      <c r="G167" s="63">
        <f t="shared" ref="G167" si="39">SUM(G157:G166)</f>
        <v>0</v>
      </c>
      <c r="H167" s="63">
        <f t="shared" ref="H167" si="40">SUM(H157:H166)</f>
        <v>0</v>
      </c>
    </row>
    <row r="168" spans="2:8" x14ac:dyDescent="0.2">
      <c r="C168" s="193" t="s">
        <v>189</v>
      </c>
    </row>
    <row r="169" spans="2:8" x14ac:dyDescent="0.2">
      <c r="C169" s="108"/>
    </row>
    <row r="170" spans="2:8" x14ac:dyDescent="0.2">
      <c r="C170" s="192" t="s">
        <v>17</v>
      </c>
      <c r="D170" s="7"/>
    </row>
    <row r="171" spans="2:8" ht="20.100000000000001" customHeight="1" x14ac:dyDescent="0.2">
      <c r="B171" s="424" t="s">
        <v>57</v>
      </c>
      <c r="C171" s="429" t="s">
        <v>19</v>
      </c>
      <c r="D171" s="427">
        <v>2014</v>
      </c>
      <c r="E171" s="427">
        <v>2015</v>
      </c>
      <c r="F171" s="427">
        <v>2016</v>
      </c>
      <c r="G171" s="427">
        <v>2017</v>
      </c>
      <c r="H171" s="427">
        <v>2018</v>
      </c>
    </row>
    <row r="172" spans="2:8" x14ac:dyDescent="0.2">
      <c r="B172" s="114">
        <v>1</v>
      </c>
      <c r="C172" s="62"/>
      <c r="D172" s="63"/>
      <c r="E172" s="63"/>
      <c r="F172" s="63"/>
      <c r="G172" s="63"/>
      <c r="H172" s="63"/>
    </row>
    <row r="173" spans="2:8" x14ac:dyDescent="0.2">
      <c r="B173" s="114">
        <v>2</v>
      </c>
      <c r="C173" s="62"/>
      <c r="D173" s="63"/>
      <c r="E173" s="63"/>
      <c r="F173" s="63"/>
      <c r="G173" s="63"/>
      <c r="H173" s="63"/>
    </row>
    <row r="174" spans="2:8" x14ac:dyDescent="0.2">
      <c r="B174" s="114">
        <v>3</v>
      </c>
      <c r="C174" s="62"/>
      <c r="D174" s="63"/>
      <c r="E174" s="63"/>
      <c r="F174" s="63"/>
      <c r="G174" s="63"/>
      <c r="H174" s="63"/>
    </row>
    <row r="175" spans="2:8" x14ac:dyDescent="0.2">
      <c r="B175" s="114">
        <v>4</v>
      </c>
      <c r="C175" s="62"/>
      <c r="D175" s="63"/>
      <c r="E175" s="63"/>
      <c r="F175" s="63"/>
      <c r="G175" s="63"/>
      <c r="H175" s="63"/>
    </row>
    <row r="176" spans="2:8" x14ac:dyDescent="0.2">
      <c r="B176" s="114">
        <v>5</v>
      </c>
      <c r="C176" s="62"/>
      <c r="D176" s="63"/>
      <c r="E176" s="63"/>
      <c r="F176" s="63"/>
      <c r="G176" s="63"/>
      <c r="H176" s="63"/>
    </row>
    <row r="177" spans="2:8" x14ac:dyDescent="0.2">
      <c r="B177" s="114">
        <v>6</v>
      </c>
      <c r="C177" s="62"/>
      <c r="D177" s="63"/>
      <c r="E177" s="63"/>
      <c r="F177" s="63"/>
      <c r="G177" s="63"/>
      <c r="H177" s="63"/>
    </row>
    <row r="178" spans="2:8" x14ac:dyDescent="0.2">
      <c r="B178" s="114">
        <v>7</v>
      </c>
      <c r="C178" s="62"/>
      <c r="D178" s="63"/>
      <c r="E178" s="63"/>
      <c r="F178" s="63"/>
      <c r="G178" s="63"/>
      <c r="H178" s="63"/>
    </row>
    <row r="179" spans="2:8" x14ac:dyDescent="0.2">
      <c r="B179" s="114">
        <v>8</v>
      </c>
      <c r="C179" s="62"/>
      <c r="D179" s="63"/>
      <c r="E179" s="63"/>
      <c r="F179" s="63"/>
      <c r="G179" s="63"/>
      <c r="H179" s="63"/>
    </row>
    <row r="180" spans="2:8" x14ac:dyDescent="0.2">
      <c r="B180" s="114">
        <v>9</v>
      </c>
      <c r="C180" s="62"/>
      <c r="D180" s="63"/>
      <c r="E180" s="63"/>
      <c r="F180" s="63"/>
      <c r="G180" s="63"/>
      <c r="H180" s="63"/>
    </row>
    <row r="181" spans="2:8" x14ac:dyDescent="0.2">
      <c r="B181" s="114">
        <v>10</v>
      </c>
      <c r="C181" s="62" t="s">
        <v>1654</v>
      </c>
      <c r="D181" s="63"/>
      <c r="E181" s="63"/>
      <c r="F181" s="63"/>
      <c r="G181" s="63"/>
      <c r="H181" s="63"/>
    </row>
    <row r="182" spans="2:8" x14ac:dyDescent="0.2">
      <c r="B182" s="114"/>
      <c r="C182" s="62" t="s">
        <v>65</v>
      </c>
      <c r="D182" s="63">
        <f>SUM(D172:D181)</f>
        <v>0</v>
      </c>
      <c r="E182" s="63">
        <f t="shared" ref="E182" si="41">SUM(E172:E181)</f>
        <v>0</v>
      </c>
      <c r="F182" s="63">
        <f t="shared" ref="F182" si="42">SUM(F172:F181)</f>
        <v>0</v>
      </c>
      <c r="G182" s="63">
        <f t="shared" ref="G182" si="43">SUM(G172:G181)</f>
        <v>0</v>
      </c>
      <c r="H182" s="63">
        <f t="shared" ref="H182" si="44">SUM(H172:H181)</f>
        <v>0</v>
      </c>
    </row>
  </sheetData>
  <mergeCells count="3">
    <mergeCell ref="B4:H4"/>
    <mergeCell ref="B2:H2"/>
    <mergeCell ref="B95:D95"/>
  </mergeCells>
  <printOptions horizontalCentered="1"/>
  <pageMargins left="0.39370078740157483" right="0.39370078740157483" top="0.39370078740157483" bottom="0.39370078740157483" header="0.31496062992125984" footer="0.31496062992125984"/>
  <pageSetup paperSize="9" scale="89" orientation="portrait" horizontalDpi="4294967295" verticalDpi="360" r:id="rId1"/>
  <rowBreaks count="2" manualBreakCount="2">
    <brk id="63" max="7" man="1"/>
    <brk id="12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C0C0C0"/>
    <pageSetUpPr fitToPage="1"/>
  </sheetPr>
  <dimension ref="A2:G45"/>
  <sheetViews>
    <sheetView topLeftCell="A19" workbookViewId="0">
      <selection activeCell="B35" sqref="B35:E35"/>
    </sheetView>
  </sheetViews>
  <sheetFormatPr baseColWidth="10" defaultColWidth="11.42578125" defaultRowHeight="12.75" x14ac:dyDescent="0.2"/>
  <cols>
    <col min="1" max="1" width="3" customWidth="1"/>
    <col min="2" max="2" width="3.28515625" customWidth="1"/>
    <col min="3" max="3" width="49.85546875" customWidth="1"/>
    <col min="4" max="5" width="10.85546875" style="8" customWidth="1"/>
  </cols>
  <sheetData>
    <row r="2" spans="1:5" ht="21" customHeight="1" x14ac:dyDescent="0.2">
      <c r="B2" s="1052" t="s">
        <v>1034</v>
      </c>
      <c r="C2" s="1053"/>
      <c r="D2" s="1053"/>
      <c r="E2" s="1054"/>
    </row>
    <row r="4" spans="1:5" ht="18" customHeight="1" x14ac:dyDescent="0.2">
      <c r="B4" s="1048" t="s">
        <v>648</v>
      </c>
      <c r="C4" s="1049"/>
      <c r="D4" s="1049"/>
      <c r="E4" s="1050"/>
    </row>
    <row r="5" spans="1:5" x14ac:dyDescent="0.2">
      <c r="A5" s="7"/>
      <c r="B5" s="815" t="s">
        <v>7</v>
      </c>
      <c r="C5" s="815" t="s">
        <v>20</v>
      </c>
      <c r="D5" s="816" t="s">
        <v>7</v>
      </c>
      <c r="E5" s="816" t="s">
        <v>64</v>
      </c>
    </row>
    <row r="6" spans="1:5" ht="15" customHeight="1" x14ac:dyDescent="0.2">
      <c r="A6" s="7"/>
      <c r="B6" s="68">
        <v>1</v>
      </c>
      <c r="C6" s="64"/>
      <c r="D6" s="6"/>
      <c r="E6" s="761">
        <f>IF($D$23=0,"-",D6/$D$23*100)</f>
        <v>0</v>
      </c>
    </row>
    <row r="7" spans="1:5" ht="15" customHeight="1" x14ac:dyDescent="0.2">
      <c r="A7" s="7"/>
      <c r="B7" s="68">
        <v>2</v>
      </c>
      <c r="C7" s="64"/>
      <c r="D7" s="6"/>
      <c r="E7" s="761">
        <f t="shared" ref="E7:E12" si="0">IF($D$23=0,"-",D7/$D$23*100)</f>
        <v>0</v>
      </c>
    </row>
    <row r="8" spans="1:5" ht="15" customHeight="1" x14ac:dyDescent="0.2">
      <c r="A8" s="7"/>
      <c r="B8" s="68">
        <v>3</v>
      </c>
      <c r="C8" s="64"/>
      <c r="D8" s="6"/>
      <c r="E8" s="761">
        <f t="shared" si="0"/>
        <v>0</v>
      </c>
    </row>
    <row r="9" spans="1:5" ht="15" customHeight="1" x14ac:dyDescent="0.2">
      <c r="A9" s="7"/>
      <c r="B9" s="68">
        <v>4</v>
      </c>
      <c r="C9" s="64"/>
      <c r="D9" s="6"/>
      <c r="E9" s="761">
        <f t="shared" si="0"/>
        <v>0</v>
      </c>
    </row>
    <row r="10" spans="1:5" ht="15" customHeight="1" x14ac:dyDescent="0.2">
      <c r="A10" s="7"/>
      <c r="B10" s="68">
        <v>5</v>
      </c>
      <c r="C10" s="64"/>
      <c r="D10" s="6"/>
      <c r="E10" s="761">
        <f t="shared" si="0"/>
        <v>0</v>
      </c>
    </row>
    <row r="11" spans="1:5" ht="15" customHeight="1" x14ac:dyDescent="0.2">
      <c r="A11" s="7"/>
      <c r="B11" s="68"/>
      <c r="C11" s="64" t="s">
        <v>1654</v>
      </c>
      <c r="D11" s="6"/>
      <c r="E11" s="761">
        <f t="shared" si="0"/>
        <v>0</v>
      </c>
    </row>
    <row r="12" spans="1:5" x14ac:dyDescent="0.2">
      <c r="A12" s="7"/>
      <c r="B12" s="1051" t="s">
        <v>23</v>
      </c>
      <c r="C12" s="1051"/>
      <c r="D12" s="6">
        <f>SUM(D6:D11)</f>
        <v>0</v>
      </c>
      <c r="E12" s="761">
        <f t="shared" si="0"/>
        <v>0</v>
      </c>
    </row>
    <row r="13" spans="1:5" x14ac:dyDescent="0.2">
      <c r="A13" s="7"/>
    </row>
    <row r="14" spans="1:5" x14ac:dyDescent="0.2">
      <c r="A14" s="7"/>
      <c r="B14" s="5"/>
    </row>
    <row r="15" spans="1:5" s="165" customFormat="1" ht="18" customHeight="1" x14ac:dyDescent="0.2">
      <c r="B15" s="1048" t="s">
        <v>1785</v>
      </c>
      <c r="C15" s="1049"/>
      <c r="D15" s="1049"/>
      <c r="E15" s="1050"/>
    </row>
    <row r="16" spans="1:5" x14ac:dyDescent="0.2">
      <c r="A16" s="7"/>
      <c r="B16" s="815" t="s">
        <v>7</v>
      </c>
      <c r="C16" s="815" t="s">
        <v>20</v>
      </c>
      <c r="D16" s="816" t="s">
        <v>7</v>
      </c>
      <c r="E16" s="816" t="s">
        <v>64</v>
      </c>
    </row>
    <row r="17" spans="1:7" ht="15" customHeight="1" x14ac:dyDescent="0.2">
      <c r="A17" s="7"/>
      <c r="B17" s="68">
        <v>1</v>
      </c>
      <c r="C17" s="64"/>
      <c r="D17" s="6">
        <v>24</v>
      </c>
      <c r="E17" s="761">
        <f>IF($D$23=0,"-",D17/$D$23*100)</f>
        <v>22.857142857142858</v>
      </c>
    </row>
    <row r="18" spans="1:7" ht="15" customHeight="1" x14ac:dyDescent="0.2">
      <c r="A18" s="7"/>
      <c r="B18" s="68">
        <v>2</v>
      </c>
      <c r="C18" s="64"/>
      <c r="D18" s="6">
        <v>56</v>
      </c>
      <c r="E18" s="761">
        <f t="shared" ref="E18:E23" si="1">IF($D$23=0,"-",D18/$D$23*100)</f>
        <v>53.333333333333336</v>
      </c>
    </row>
    <row r="19" spans="1:7" ht="15" customHeight="1" x14ac:dyDescent="0.2">
      <c r="A19" s="7"/>
      <c r="B19" s="68">
        <v>3</v>
      </c>
      <c r="C19" s="64"/>
      <c r="D19" s="6">
        <v>10</v>
      </c>
      <c r="E19" s="761">
        <f t="shared" si="1"/>
        <v>9.5238095238095237</v>
      </c>
      <c r="G19" s="80"/>
    </row>
    <row r="20" spans="1:7" ht="15" customHeight="1" x14ac:dyDescent="0.2">
      <c r="A20" s="7"/>
      <c r="B20" s="68">
        <v>4</v>
      </c>
      <c r="C20" s="64"/>
      <c r="D20" s="6">
        <v>5</v>
      </c>
      <c r="E20" s="761">
        <f t="shared" si="1"/>
        <v>4.7619047619047619</v>
      </c>
    </row>
    <row r="21" spans="1:7" ht="15" customHeight="1" x14ac:dyDescent="0.2">
      <c r="A21" s="7"/>
      <c r="B21" s="68">
        <v>5</v>
      </c>
      <c r="C21" s="64"/>
      <c r="D21" s="6">
        <v>4</v>
      </c>
      <c r="E21" s="761">
        <f t="shared" si="1"/>
        <v>3.8095238095238098</v>
      </c>
    </row>
    <row r="22" spans="1:7" ht="15" customHeight="1" x14ac:dyDescent="0.2">
      <c r="A22" s="7"/>
      <c r="B22" s="68"/>
      <c r="C22" s="64" t="s">
        <v>1654</v>
      </c>
      <c r="D22" s="6">
        <v>6</v>
      </c>
      <c r="E22" s="761">
        <f t="shared" si="1"/>
        <v>5.7142857142857144</v>
      </c>
    </row>
    <row r="23" spans="1:7" x14ac:dyDescent="0.2">
      <c r="A23" s="7"/>
      <c r="B23" s="1051" t="s">
        <v>23</v>
      </c>
      <c r="C23" s="1051"/>
      <c r="D23" s="6">
        <f>SUM(D17:D22)</f>
        <v>105</v>
      </c>
      <c r="E23" s="761">
        <f t="shared" si="1"/>
        <v>100</v>
      </c>
    </row>
    <row r="24" spans="1:7" x14ac:dyDescent="0.2">
      <c r="A24" s="7"/>
    </row>
    <row r="25" spans="1:7" s="165" customFormat="1" ht="18" customHeight="1" x14ac:dyDescent="0.2">
      <c r="B25" s="1048" t="s">
        <v>1786</v>
      </c>
      <c r="C25" s="1049"/>
      <c r="D25" s="1049"/>
      <c r="E25" s="1050"/>
    </row>
    <row r="26" spans="1:7" x14ac:dyDescent="0.2">
      <c r="A26" s="7"/>
      <c r="B26" s="815" t="s">
        <v>7</v>
      </c>
      <c r="C26" s="815" t="s">
        <v>20</v>
      </c>
      <c r="D26" s="816" t="s">
        <v>7</v>
      </c>
      <c r="E26" s="816" t="s">
        <v>64</v>
      </c>
    </row>
    <row r="27" spans="1:7" ht="15" customHeight="1" x14ac:dyDescent="0.2">
      <c r="A27" s="7"/>
      <c r="B27" s="68">
        <v>1</v>
      </c>
      <c r="C27" s="64"/>
      <c r="D27" s="6"/>
      <c r="E27" s="761">
        <f>IF($D$23=0,"-",D27/$D$23*100)</f>
        <v>0</v>
      </c>
    </row>
    <row r="28" spans="1:7" ht="15" customHeight="1" x14ac:dyDescent="0.2">
      <c r="A28" s="7"/>
      <c r="B28" s="68">
        <v>2</v>
      </c>
      <c r="C28" s="64"/>
      <c r="D28" s="6"/>
      <c r="E28" s="761">
        <f t="shared" ref="E28:E33" si="2">IF($D$23=0,"-",D28/$D$23*100)</f>
        <v>0</v>
      </c>
    </row>
    <row r="29" spans="1:7" ht="15" customHeight="1" x14ac:dyDescent="0.2">
      <c r="A29" s="7"/>
      <c r="B29" s="68">
        <v>3</v>
      </c>
      <c r="C29" s="64"/>
      <c r="D29" s="6"/>
      <c r="E29" s="761">
        <f t="shared" si="2"/>
        <v>0</v>
      </c>
      <c r="G29" s="80"/>
    </row>
    <row r="30" spans="1:7" ht="15" customHeight="1" x14ac:dyDescent="0.2">
      <c r="A30" s="7"/>
      <c r="B30" s="68">
        <v>4</v>
      </c>
      <c r="C30" s="64"/>
      <c r="D30" s="6"/>
      <c r="E30" s="761">
        <f t="shared" si="2"/>
        <v>0</v>
      </c>
    </row>
    <row r="31" spans="1:7" ht="15" customHeight="1" x14ac:dyDescent="0.2">
      <c r="A31" s="7"/>
      <c r="B31" s="68">
        <v>5</v>
      </c>
      <c r="C31" s="64"/>
      <c r="D31" s="6"/>
      <c r="E31" s="761">
        <f t="shared" si="2"/>
        <v>0</v>
      </c>
    </row>
    <row r="32" spans="1:7" ht="15" customHeight="1" x14ac:dyDescent="0.2">
      <c r="A32" s="7"/>
      <c r="B32" s="68"/>
      <c r="C32" s="64" t="s">
        <v>1654</v>
      </c>
      <c r="D32" s="6"/>
      <c r="E32" s="761">
        <f t="shared" si="2"/>
        <v>0</v>
      </c>
    </row>
    <row r="33" spans="1:5" x14ac:dyDescent="0.2">
      <c r="A33" s="7"/>
      <c r="B33" s="1051" t="s">
        <v>23</v>
      </c>
      <c r="C33" s="1051"/>
      <c r="D33" s="6">
        <f>SUM(D27:D32)</f>
        <v>0</v>
      </c>
      <c r="E33" s="761">
        <f t="shared" si="2"/>
        <v>0</v>
      </c>
    </row>
    <row r="34" spans="1:5" x14ac:dyDescent="0.2">
      <c r="A34" s="7"/>
      <c r="B34" s="602"/>
      <c r="C34" s="602"/>
      <c r="D34" s="603"/>
      <c r="E34" s="603"/>
    </row>
    <row r="35" spans="1:5" ht="25.15" customHeight="1" x14ac:dyDescent="0.2">
      <c r="A35" s="7"/>
      <c r="B35" s="1057" t="s">
        <v>1787</v>
      </c>
      <c r="C35" s="1057"/>
      <c r="D35" s="1057"/>
      <c r="E35" s="1057"/>
    </row>
    <row r="36" spans="1:5" x14ac:dyDescent="0.2">
      <c r="B36" s="815" t="s">
        <v>7</v>
      </c>
      <c r="C36" s="815" t="s">
        <v>20</v>
      </c>
      <c r="D36" s="816" t="s">
        <v>7</v>
      </c>
      <c r="E36" s="816" t="s">
        <v>64</v>
      </c>
    </row>
    <row r="37" spans="1:5" x14ac:dyDescent="0.2">
      <c r="B37" s="68">
        <v>1</v>
      </c>
      <c r="C37" s="64"/>
      <c r="D37" s="6"/>
      <c r="E37" s="761">
        <f>IF($D$23=0,"-",D37/$D$23*100)</f>
        <v>0</v>
      </c>
    </row>
    <row r="38" spans="1:5" x14ac:dyDescent="0.2">
      <c r="B38" s="68">
        <v>2</v>
      </c>
      <c r="C38" s="64"/>
      <c r="D38" s="6"/>
      <c r="E38" s="761">
        <f t="shared" ref="E38:E43" si="3">IF($D$23=0,"-",D38/$D$23*100)</f>
        <v>0</v>
      </c>
    </row>
    <row r="39" spans="1:5" x14ac:dyDescent="0.2">
      <c r="B39" s="68">
        <v>3</v>
      </c>
      <c r="C39" s="64"/>
      <c r="D39" s="6"/>
      <c r="E39" s="761">
        <f t="shared" si="3"/>
        <v>0</v>
      </c>
    </row>
    <row r="40" spans="1:5" x14ac:dyDescent="0.2">
      <c r="B40" s="68">
        <v>4</v>
      </c>
      <c r="C40" s="64"/>
      <c r="D40" s="6"/>
      <c r="E40" s="761">
        <f t="shared" si="3"/>
        <v>0</v>
      </c>
    </row>
    <row r="41" spans="1:5" x14ac:dyDescent="0.2">
      <c r="B41" s="68">
        <v>5</v>
      </c>
      <c r="C41" s="64"/>
      <c r="D41" s="6"/>
      <c r="E41" s="761">
        <f t="shared" si="3"/>
        <v>0</v>
      </c>
    </row>
    <row r="42" spans="1:5" x14ac:dyDescent="0.2">
      <c r="B42" s="68"/>
      <c r="C42" s="64" t="s">
        <v>1654</v>
      </c>
      <c r="D42" s="6"/>
      <c r="E42" s="761">
        <f t="shared" si="3"/>
        <v>0</v>
      </c>
    </row>
    <row r="43" spans="1:5" x14ac:dyDescent="0.2">
      <c r="B43" s="1055" t="s">
        <v>22</v>
      </c>
      <c r="C43" s="1056"/>
      <c r="D43" s="6">
        <f>SUM(D37:D42)</f>
        <v>0</v>
      </c>
      <c r="E43" s="761">
        <f t="shared" si="3"/>
        <v>0</v>
      </c>
    </row>
    <row r="45" spans="1:5" x14ac:dyDescent="0.2">
      <c r="B45" s="5" t="s">
        <v>21</v>
      </c>
    </row>
  </sheetData>
  <mergeCells count="9">
    <mergeCell ref="B4:E4"/>
    <mergeCell ref="B12:C12"/>
    <mergeCell ref="B2:E2"/>
    <mergeCell ref="B23:C23"/>
    <mergeCell ref="B43:C43"/>
    <mergeCell ref="B15:E15"/>
    <mergeCell ref="B35:E35"/>
    <mergeCell ref="B25:E25"/>
    <mergeCell ref="B33:C33"/>
  </mergeCells>
  <printOptions horizontalCentered="1"/>
  <pageMargins left="0.59055118110236227" right="0.59055118110236227" top="0.75" bottom="0.3" header="0.78" footer="0.31496062992125984"/>
  <pageSetup paperSize="9" orientation="portrait" horizontalDpi="4294967295" verticalDpi="72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rgb="FFC0C0C0"/>
  </sheetPr>
  <dimension ref="B2:I35"/>
  <sheetViews>
    <sheetView zoomScale="110" zoomScaleNormal="110" workbookViewId="0">
      <selection activeCell="B15" sqref="B15"/>
    </sheetView>
  </sheetViews>
  <sheetFormatPr baseColWidth="10" defaultColWidth="11.42578125" defaultRowHeight="14.25" x14ac:dyDescent="0.2"/>
  <cols>
    <col min="1" max="1" width="3.140625" style="78" customWidth="1"/>
    <col min="2" max="2" width="25.7109375" style="78" customWidth="1"/>
    <col min="3" max="3" width="35.85546875" style="78" customWidth="1"/>
    <col min="4" max="4" width="21.85546875" style="78" customWidth="1"/>
    <col min="5" max="5" width="20" style="78" customWidth="1"/>
    <col min="6" max="16384" width="11.42578125" style="78"/>
  </cols>
  <sheetData>
    <row r="2" spans="2:6" ht="21" customHeight="1" x14ac:dyDescent="0.2">
      <c r="B2" s="558" t="s">
        <v>128</v>
      </c>
      <c r="C2" s="559"/>
      <c r="D2" s="559"/>
      <c r="E2" s="560"/>
    </row>
    <row r="3" spans="2:6" ht="6.6" customHeight="1" x14ac:dyDescent="0.2"/>
    <row r="4" spans="2:6" x14ac:dyDescent="0.2">
      <c r="B4" s="558" t="s">
        <v>136</v>
      </c>
      <c r="C4" s="559"/>
      <c r="D4" s="559"/>
      <c r="E4" s="560"/>
      <c r="F4" s="87"/>
    </row>
    <row r="5" spans="2:6" ht="34.15" customHeight="1" x14ac:dyDescent="0.2">
      <c r="B5" s="817" t="s">
        <v>24</v>
      </c>
      <c r="C5" s="818" t="s">
        <v>216</v>
      </c>
      <c r="D5" s="818" t="s">
        <v>76</v>
      </c>
      <c r="E5" s="818" t="s">
        <v>77</v>
      </c>
      <c r="F5" s="164"/>
    </row>
    <row r="6" spans="2:6" ht="18.600000000000001" customHeight="1" x14ac:dyDescent="0.2">
      <c r="B6" s="88"/>
      <c r="C6" s="89"/>
      <c r="D6" s="89"/>
      <c r="E6" s="90"/>
    </row>
    <row r="7" spans="2:6" ht="18.600000000000001" customHeight="1" x14ac:dyDescent="0.2">
      <c r="B7" s="88"/>
      <c r="C7" s="89"/>
      <c r="D7" s="89"/>
      <c r="E7" s="90"/>
    </row>
    <row r="8" spans="2:6" ht="18.600000000000001" customHeight="1" x14ac:dyDescent="0.2">
      <c r="B8" s="88"/>
      <c r="C8" s="89"/>
      <c r="D8" s="89"/>
      <c r="E8" s="90"/>
    </row>
    <row r="9" spans="2:6" ht="18.600000000000001" customHeight="1" x14ac:dyDescent="0.2">
      <c r="B9" s="88"/>
      <c r="C9" s="89"/>
      <c r="D9" s="89"/>
      <c r="E9" s="90"/>
    </row>
    <row r="10" spans="2:6" ht="18.600000000000001" customHeight="1" x14ac:dyDescent="0.2">
      <c r="B10" s="88"/>
      <c r="C10" s="89"/>
      <c r="D10" s="89"/>
      <c r="E10" s="90"/>
    </row>
    <row r="11" spans="2:6" ht="18.600000000000001" customHeight="1" x14ac:dyDescent="0.2">
      <c r="B11" s="88"/>
      <c r="C11" s="89"/>
      <c r="D11" s="89"/>
      <c r="E11" s="90"/>
    </row>
    <row r="12" spans="2:6" ht="18.600000000000001" customHeight="1" x14ac:dyDescent="0.2">
      <c r="B12" s="88"/>
      <c r="C12" s="89"/>
      <c r="D12" s="89"/>
      <c r="E12" s="90"/>
    </row>
    <row r="13" spans="2:6" ht="18.600000000000001" customHeight="1" x14ac:dyDescent="0.2">
      <c r="B13" s="91"/>
      <c r="C13" s="89"/>
      <c r="D13" s="89"/>
      <c r="E13" s="90"/>
    </row>
    <row r="14" spans="2:6" ht="18.600000000000001" customHeight="1" x14ac:dyDescent="0.2">
      <c r="B14" s="91"/>
      <c r="C14" s="89"/>
      <c r="D14" s="89"/>
      <c r="E14" s="90"/>
    </row>
    <row r="15" spans="2:6" ht="18.600000000000001" customHeight="1" x14ac:dyDescent="0.2">
      <c r="B15" s="92"/>
      <c r="C15" s="93"/>
      <c r="D15" s="94"/>
      <c r="E15" s="93"/>
    </row>
    <row r="17" spans="2:5" x14ac:dyDescent="0.2">
      <c r="B17" s="558" t="s">
        <v>25</v>
      </c>
      <c r="C17" s="559"/>
      <c r="D17" s="559"/>
      <c r="E17" s="560"/>
    </row>
    <row r="18" spans="2:5" x14ac:dyDescent="0.2">
      <c r="B18" s="372" t="s">
        <v>107</v>
      </c>
      <c r="C18" s="110" t="s">
        <v>1041</v>
      </c>
      <c r="D18" s="110" t="s">
        <v>76</v>
      </c>
      <c r="E18" s="111" t="s">
        <v>77</v>
      </c>
    </row>
    <row r="19" spans="2:5" ht="18.600000000000001" customHeight="1" x14ac:dyDescent="0.2">
      <c r="B19" s="507"/>
      <c r="C19" s="109"/>
      <c r="D19" s="109"/>
      <c r="E19" s="109"/>
    </row>
    <row r="20" spans="2:5" ht="18.600000000000001" customHeight="1" x14ac:dyDescent="0.2">
      <c r="B20" s="109"/>
      <c r="C20" s="109"/>
      <c r="D20" s="109"/>
      <c r="E20" s="109"/>
    </row>
    <row r="21" spans="2:5" ht="18.600000000000001" customHeight="1" x14ac:dyDescent="0.2">
      <c r="B21" s="109"/>
      <c r="C21" s="109"/>
      <c r="D21" s="109"/>
      <c r="E21" s="109"/>
    </row>
    <row r="22" spans="2:5" ht="18.600000000000001" customHeight="1" x14ac:dyDescent="0.2">
      <c r="B22" s="109"/>
      <c r="C22" s="109"/>
      <c r="D22" s="109"/>
      <c r="E22" s="109"/>
    </row>
    <row r="23" spans="2:5" ht="18.600000000000001" customHeight="1" x14ac:dyDescent="0.2">
      <c r="B23" s="109"/>
      <c r="C23" s="109"/>
      <c r="D23" s="109"/>
      <c r="E23" s="109"/>
    </row>
    <row r="24" spans="2:5" ht="18.600000000000001" customHeight="1" x14ac:dyDescent="0.2">
      <c r="B24" s="109"/>
      <c r="C24" s="109"/>
      <c r="D24" s="109"/>
      <c r="E24" s="109"/>
    </row>
    <row r="25" spans="2:5" ht="18.600000000000001" customHeight="1" x14ac:dyDescent="0.2">
      <c r="B25" s="109"/>
      <c r="C25" s="109"/>
      <c r="D25" s="109"/>
      <c r="E25" s="109"/>
    </row>
    <row r="26" spans="2:5" ht="18.600000000000001" customHeight="1" x14ac:dyDescent="0.2">
      <c r="B26" s="109"/>
      <c r="C26" s="109"/>
      <c r="D26" s="109"/>
      <c r="E26" s="109"/>
    </row>
    <row r="27" spans="2:5" ht="18.600000000000001" customHeight="1" x14ac:dyDescent="0.2">
      <c r="B27" s="109"/>
      <c r="C27" s="109"/>
      <c r="D27" s="109"/>
      <c r="E27" s="109"/>
    </row>
    <row r="28" spans="2:5" ht="18.600000000000001" customHeight="1" x14ac:dyDescent="0.2">
      <c r="B28" s="109"/>
      <c r="C28" s="109"/>
      <c r="D28" s="109"/>
      <c r="E28" s="109"/>
    </row>
    <row r="29" spans="2:5" ht="18.600000000000001" customHeight="1" x14ac:dyDescent="0.2">
      <c r="B29" s="109"/>
      <c r="C29" s="109"/>
      <c r="D29" s="109"/>
      <c r="E29" s="109"/>
    </row>
    <row r="30" spans="2:5" ht="18.600000000000001" customHeight="1" x14ac:dyDescent="0.2">
      <c r="B30" s="109"/>
      <c r="C30" s="109"/>
      <c r="D30" s="109"/>
      <c r="E30" s="109"/>
    </row>
    <row r="31" spans="2:5" ht="18.600000000000001" customHeight="1" x14ac:dyDescent="0.2">
      <c r="B31" s="109"/>
      <c r="C31" s="109"/>
      <c r="D31" s="109"/>
      <c r="E31" s="109"/>
    </row>
    <row r="32" spans="2:5" ht="18.600000000000001" customHeight="1" x14ac:dyDescent="0.2">
      <c r="B32" s="109"/>
      <c r="C32" s="109"/>
      <c r="D32" s="109"/>
      <c r="E32" s="109"/>
    </row>
    <row r="33" spans="2:9" ht="18.600000000000001" customHeight="1" x14ac:dyDescent="0.2">
      <c r="B33" s="109"/>
      <c r="C33" s="109"/>
      <c r="D33" s="109"/>
      <c r="E33" s="109"/>
    </row>
    <row r="35" spans="2:9" ht="41.25" customHeight="1" x14ac:dyDescent="0.2">
      <c r="B35" s="1058" t="s">
        <v>149</v>
      </c>
      <c r="C35" s="1058"/>
      <c r="D35" s="1058"/>
      <c r="E35" s="1058"/>
      <c r="F35" s="85"/>
      <c r="G35" s="85"/>
      <c r="H35" s="85"/>
      <c r="I35" s="86"/>
    </row>
  </sheetData>
  <mergeCells count="1">
    <mergeCell ref="B35:E35"/>
  </mergeCells>
  <printOptions horizontalCentered="1"/>
  <pageMargins left="0.39370078740157483" right="0.39370078740157483" top="0.47" bottom="0.39370078740157483" header="0.42" footer="0.31496062992125984"/>
  <pageSetup paperSize="9" scale="70" orientation="portrait" horizontalDpi="4294967295" verticalDpi="72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2:P34"/>
  <sheetViews>
    <sheetView topLeftCell="A19" zoomScale="90" zoomScaleNormal="90" workbookViewId="0">
      <selection activeCell="D5" sqref="D5"/>
    </sheetView>
  </sheetViews>
  <sheetFormatPr baseColWidth="10" defaultColWidth="11.42578125" defaultRowHeight="12.75" x14ac:dyDescent="0.2"/>
  <cols>
    <col min="1" max="1" width="1.85546875" style="383" customWidth="1"/>
    <col min="2" max="2" width="3.28515625" style="383" customWidth="1"/>
    <col min="3" max="3" width="19.5703125" style="383" customWidth="1"/>
    <col min="4" max="4" width="37.42578125" style="383" customWidth="1"/>
    <col min="5" max="12" width="5.28515625" style="383" customWidth="1"/>
    <col min="13" max="16384" width="11.42578125" style="383"/>
  </cols>
  <sheetData>
    <row r="2" spans="1:16" ht="18" customHeight="1" x14ac:dyDescent="0.2">
      <c r="B2" s="1063" t="s">
        <v>652</v>
      </c>
      <c r="C2" s="1063"/>
      <c r="D2" s="1063"/>
      <c r="E2" s="1063"/>
      <c r="F2" s="1063"/>
      <c r="G2" s="1063"/>
      <c r="H2" s="1063"/>
      <c r="I2" s="1063"/>
      <c r="J2" s="1063"/>
      <c r="K2" s="1063"/>
      <c r="L2" s="1063"/>
    </row>
    <row r="3" spans="1:16" ht="26.25" customHeight="1" x14ac:dyDescent="0.2">
      <c r="B3" s="1059" t="s">
        <v>2607</v>
      </c>
      <c r="C3" s="1059"/>
      <c r="D3" s="1059"/>
      <c r="E3" s="1059"/>
      <c r="F3" s="1059"/>
      <c r="G3" s="1059"/>
      <c r="H3" s="1059"/>
      <c r="I3" s="1059"/>
      <c r="J3" s="1059"/>
      <c r="K3" s="1059"/>
      <c r="L3" s="1059"/>
    </row>
    <row r="4" spans="1:16" s="498" customFormat="1" ht="20.100000000000001" customHeight="1" x14ac:dyDescent="0.25">
      <c r="A4" s="496"/>
      <c r="B4" s="1060" t="s">
        <v>1739</v>
      </c>
      <c r="C4" s="1060"/>
      <c r="D4" s="496"/>
      <c r="E4" s="496"/>
      <c r="G4" s="496"/>
      <c r="H4" s="486"/>
    </row>
    <row r="5" spans="1:16" s="498" customFormat="1" ht="20.100000000000001" customHeight="1" x14ac:dyDescent="0.25">
      <c r="A5" s="496"/>
      <c r="B5" s="497" t="s">
        <v>1709</v>
      </c>
      <c r="C5" s="499"/>
      <c r="D5" s="496"/>
      <c r="E5" s="496"/>
      <c r="G5" s="496"/>
      <c r="H5" s="486"/>
    </row>
    <row r="6" spans="1:16" s="498" customFormat="1" ht="21.75" customHeight="1" x14ac:dyDescent="0.25">
      <c r="A6" s="496"/>
      <c r="B6" s="1061" t="s">
        <v>1710</v>
      </c>
      <c r="C6" s="1061"/>
      <c r="D6" s="1061"/>
      <c r="E6" s="1061"/>
      <c r="F6" s="1061"/>
      <c r="G6" s="1061"/>
      <c r="H6" s="1061"/>
      <c r="I6" s="1061"/>
      <c r="J6" s="1061"/>
      <c r="K6" s="1061"/>
      <c r="L6" s="1061"/>
    </row>
    <row r="7" spans="1:16" ht="6.75" customHeight="1" x14ac:dyDescent="0.2"/>
    <row r="8" spans="1:16" ht="36.75" customHeight="1" x14ac:dyDescent="0.2">
      <c r="B8" s="488" t="s">
        <v>57</v>
      </c>
      <c r="C8" s="489" t="s">
        <v>232</v>
      </c>
      <c r="D8" s="500" t="s">
        <v>234</v>
      </c>
      <c r="E8" s="762" t="s">
        <v>2400</v>
      </c>
      <c r="F8" s="490" t="s">
        <v>961</v>
      </c>
      <c r="G8" s="490" t="s">
        <v>1652</v>
      </c>
      <c r="H8" s="391" t="s">
        <v>1645</v>
      </c>
      <c r="I8" s="391" t="s">
        <v>1646</v>
      </c>
      <c r="J8" s="391" t="s">
        <v>1647</v>
      </c>
      <c r="K8" s="391" t="s">
        <v>1648</v>
      </c>
      <c r="L8" s="391" t="s">
        <v>1649</v>
      </c>
    </row>
    <row r="9" spans="1:16" ht="20.100000000000001" customHeight="1" x14ac:dyDescent="0.2">
      <c r="B9" s="494">
        <v>1</v>
      </c>
      <c r="C9" s="378" t="s">
        <v>233</v>
      </c>
      <c r="D9" s="378" t="s">
        <v>1711</v>
      </c>
      <c r="E9" s="373"/>
      <c r="F9" s="373"/>
      <c r="G9" s="373"/>
      <c r="H9" s="492"/>
      <c r="I9" s="492"/>
      <c r="J9" s="492"/>
      <c r="K9" s="492"/>
      <c r="L9" s="492"/>
    </row>
    <row r="10" spans="1:16" ht="20.100000000000001" customHeight="1" x14ac:dyDescent="0.2">
      <c r="B10" s="494">
        <v>2</v>
      </c>
      <c r="C10" s="378" t="s">
        <v>233</v>
      </c>
      <c r="D10" s="378" t="s">
        <v>1712</v>
      </c>
      <c r="E10" s="491"/>
      <c r="F10" s="491"/>
      <c r="G10" s="491"/>
      <c r="H10" s="492"/>
      <c r="I10" s="492"/>
      <c r="J10" s="492"/>
      <c r="K10" s="492"/>
      <c r="L10" s="492"/>
    </row>
    <row r="11" spans="1:16" ht="30" customHeight="1" x14ac:dyDescent="0.2">
      <c r="B11" s="494">
        <v>3</v>
      </c>
      <c r="C11" s="378" t="s">
        <v>233</v>
      </c>
      <c r="D11" s="378" t="s">
        <v>1713</v>
      </c>
      <c r="E11" s="491"/>
      <c r="F11" s="491"/>
      <c r="G11" s="491"/>
      <c r="H11" s="492"/>
      <c r="I11" s="492"/>
      <c r="J11" s="492"/>
      <c r="K11" s="492"/>
      <c r="L11" s="492"/>
    </row>
    <row r="12" spans="1:16" ht="30" customHeight="1" x14ac:dyDescent="0.2">
      <c r="B12" s="494">
        <v>4</v>
      </c>
      <c r="C12" s="378" t="s">
        <v>233</v>
      </c>
      <c r="D12" s="378" t="s">
        <v>1714</v>
      </c>
      <c r="E12" s="491"/>
      <c r="F12" s="491"/>
      <c r="G12" s="491"/>
      <c r="H12" s="492"/>
      <c r="I12" s="492"/>
      <c r="J12" s="492"/>
      <c r="K12" s="492"/>
      <c r="L12" s="492"/>
    </row>
    <row r="13" spans="1:16" ht="30" customHeight="1" x14ac:dyDescent="0.2">
      <c r="B13" s="494">
        <v>5</v>
      </c>
      <c r="C13" s="378" t="s">
        <v>233</v>
      </c>
      <c r="D13" s="378" t="s">
        <v>1715</v>
      </c>
      <c r="E13" s="491"/>
      <c r="F13" s="491"/>
      <c r="G13" s="491"/>
      <c r="H13" s="492"/>
      <c r="I13" s="492"/>
      <c r="J13" s="492"/>
      <c r="K13" s="492"/>
      <c r="L13" s="492"/>
    </row>
    <row r="14" spans="1:16" ht="20.100000000000001" customHeight="1" x14ac:dyDescent="0.2">
      <c r="B14" s="494">
        <v>6</v>
      </c>
      <c r="C14" s="378" t="s">
        <v>233</v>
      </c>
      <c r="D14" s="378" t="s">
        <v>1716</v>
      </c>
      <c r="E14" s="491"/>
      <c r="F14" s="491"/>
      <c r="G14" s="491"/>
      <c r="H14" s="492"/>
      <c r="I14" s="492"/>
      <c r="J14" s="492"/>
      <c r="K14" s="492"/>
      <c r="L14" s="492"/>
    </row>
    <row r="15" spans="1:16" ht="20.100000000000001" customHeight="1" x14ac:dyDescent="0.2">
      <c r="B15" s="494">
        <v>7</v>
      </c>
      <c r="C15" s="378" t="s">
        <v>233</v>
      </c>
      <c r="D15" s="378" t="s">
        <v>1717</v>
      </c>
      <c r="E15" s="491"/>
      <c r="F15" s="491"/>
      <c r="G15" s="491"/>
      <c r="H15" s="387"/>
      <c r="I15" s="387"/>
      <c r="J15" s="387"/>
      <c r="K15" s="387"/>
      <c r="L15" s="387"/>
      <c r="N15" s="487"/>
    </row>
    <row r="16" spans="1:16" s="386" customFormat="1" ht="20.100000000000001" customHeight="1" x14ac:dyDescent="0.2">
      <c r="B16" s="494">
        <v>8</v>
      </c>
      <c r="C16" s="378" t="s">
        <v>233</v>
      </c>
      <c r="D16" s="378" t="s">
        <v>1718</v>
      </c>
      <c r="E16" s="491"/>
      <c r="F16" s="491"/>
      <c r="G16" s="491"/>
      <c r="H16" s="389"/>
      <c r="I16" s="389"/>
      <c r="J16" s="389"/>
      <c r="K16" s="389"/>
      <c r="L16" s="389"/>
      <c r="M16" s="385"/>
      <c r="N16" s="493"/>
      <c r="O16" s="385"/>
      <c r="P16" s="385"/>
    </row>
    <row r="17" spans="2:14" ht="20.100000000000001" customHeight="1" x14ac:dyDescent="0.2">
      <c r="B17" s="494">
        <v>9</v>
      </c>
      <c r="C17" s="378" t="s">
        <v>1719</v>
      </c>
      <c r="D17" s="378" t="s">
        <v>1720</v>
      </c>
      <c r="E17" s="373"/>
      <c r="F17" s="373"/>
      <c r="G17" s="373"/>
      <c r="H17" s="387"/>
      <c r="I17" s="387"/>
      <c r="J17" s="387"/>
      <c r="K17" s="387"/>
      <c r="L17" s="387"/>
      <c r="N17" s="493"/>
    </row>
    <row r="18" spans="2:14" ht="30" customHeight="1" x14ac:dyDescent="0.2">
      <c r="B18" s="494">
        <v>10</v>
      </c>
      <c r="C18" s="378" t="s">
        <v>683</v>
      </c>
      <c r="D18" s="378" t="s">
        <v>1721</v>
      </c>
      <c r="E18" s="373"/>
      <c r="F18" s="373"/>
      <c r="G18" s="373"/>
      <c r="H18" s="387"/>
      <c r="I18" s="387"/>
      <c r="J18" s="387"/>
      <c r="K18" s="387"/>
      <c r="L18" s="387"/>
      <c r="N18" s="493"/>
    </row>
    <row r="19" spans="2:14" ht="30" customHeight="1" x14ac:dyDescent="0.2">
      <c r="B19" s="494">
        <v>11</v>
      </c>
      <c r="C19" s="378" t="s">
        <v>1722</v>
      </c>
      <c r="D19" s="378" t="s">
        <v>1723</v>
      </c>
      <c r="E19" s="373"/>
      <c r="F19" s="373"/>
      <c r="G19" s="373"/>
      <c r="H19" s="387"/>
      <c r="I19" s="387"/>
      <c r="J19" s="387"/>
      <c r="K19" s="387"/>
      <c r="L19" s="387"/>
      <c r="N19" s="493"/>
    </row>
    <row r="20" spans="2:14" ht="30" customHeight="1" x14ac:dyDescent="0.2">
      <c r="B20" s="494">
        <v>12</v>
      </c>
      <c r="C20" s="378" t="s">
        <v>1722</v>
      </c>
      <c r="D20" s="378" t="s">
        <v>1724</v>
      </c>
      <c r="E20" s="373"/>
      <c r="F20" s="373"/>
      <c r="G20" s="373"/>
      <c r="H20" s="387"/>
      <c r="I20" s="387"/>
      <c r="J20" s="387"/>
      <c r="K20" s="387"/>
      <c r="L20" s="387"/>
      <c r="N20" s="493"/>
    </row>
    <row r="21" spans="2:14" ht="16.149999999999999" customHeight="1" x14ac:dyDescent="0.2">
      <c r="B21" s="384"/>
      <c r="C21" s="397" t="s">
        <v>1653</v>
      </c>
      <c r="D21" s="384"/>
      <c r="N21" s="493"/>
    </row>
    <row r="22" spans="2:14" ht="16.149999999999999" customHeight="1" x14ac:dyDescent="0.2">
      <c r="B22" s="1062" t="s">
        <v>1725</v>
      </c>
      <c r="C22" s="1062"/>
      <c r="D22" s="1062"/>
      <c r="E22" s="1062"/>
      <c r="F22" s="1062"/>
      <c r="G22" s="1062"/>
      <c r="H22" s="1062"/>
      <c r="I22" s="1062"/>
      <c r="J22" s="1062"/>
      <c r="K22" s="1062"/>
      <c r="L22" s="1062"/>
      <c r="N22" s="493"/>
    </row>
    <row r="23" spans="2:14" ht="16.149999999999999" customHeight="1" x14ac:dyDescent="0.2">
      <c r="C23" s="385"/>
      <c r="D23" s="385"/>
      <c r="N23" s="493"/>
    </row>
    <row r="24" spans="2:14" ht="28.15" customHeight="1" x14ac:dyDescent="0.2">
      <c r="B24" s="393" t="s">
        <v>57</v>
      </c>
      <c r="C24" s="390" t="s">
        <v>235</v>
      </c>
      <c r="D24" s="390" t="s">
        <v>236</v>
      </c>
      <c r="E24" s="392" t="s">
        <v>962</v>
      </c>
      <c r="F24" s="392" t="s">
        <v>961</v>
      </c>
      <c r="G24" s="392" t="s">
        <v>1652</v>
      </c>
      <c r="H24" s="392" t="s">
        <v>1645</v>
      </c>
      <c r="I24" s="392" t="s">
        <v>1646</v>
      </c>
      <c r="J24" s="392" t="s">
        <v>1647</v>
      </c>
      <c r="K24" s="392" t="s">
        <v>1648</v>
      </c>
      <c r="L24" s="392" t="s">
        <v>1649</v>
      </c>
      <c r="N24" s="493"/>
    </row>
    <row r="25" spans="2:14" ht="30" customHeight="1" x14ac:dyDescent="0.2">
      <c r="B25" s="495">
        <v>1</v>
      </c>
      <c r="C25" s="421" t="s">
        <v>1726</v>
      </c>
      <c r="D25" s="421" t="s">
        <v>1727</v>
      </c>
      <c r="E25" s="387"/>
      <c r="F25" s="387"/>
      <c r="G25" s="387"/>
      <c r="H25" s="387"/>
      <c r="I25" s="387"/>
      <c r="J25" s="387"/>
      <c r="K25" s="387"/>
      <c r="L25" s="387"/>
      <c r="N25" s="493"/>
    </row>
    <row r="26" spans="2:14" ht="30" customHeight="1" x14ac:dyDescent="0.2">
      <c r="B26" s="495">
        <v>2</v>
      </c>
      <c r="C26" s="421" t="s">
        <v>1726</v>
      </c>
      <c r="D26" s="421" t="s">
        <v>1728</v>
      </c>
      <c r="E26" s="387"/>
      <c r="F26" s="387"/>
      <c r="G26" s="387"/>
      <c r="H26" s="387"/>
      <c r="I26" s="387"/>
      <c r="J26" s="387"/>
      <c r="K26" s="387"/>
      <c r="L26" s="387"/>
    </row>
    <row r="27" spans="2:14" ht="30" customHeight="1" x14ac:dyDescent="0.2">
      <c r="B27" s="495">
        <v>3</v>
      </c>
      <c r="C27" s="421" t="s">
        <v>1726</v>
      </c>
      <c r="D27" s="420" t="s">
        <v>1729</v>
      </c>
      <c r="E27" s="387"/>
      <c r="F27" s="387"/>
      <c r="G27" s="387"/>
      <c r="H27" s="387"/>
      <c r="I27" s="387"/>
      <c r="J27" s="387"/>
      <c r="K27" s="387"/>
      <c r="L27" s="387"/>
    </row>
    <row r="28" spans="2:14" ht="30" customHeight="1" x14ac:dyDescent="0.2">
      <c r="B28" s="495">
        <v>4</v>
      </c>
      <c r="C28" s="420" t="s">
        <v>1730</v>
      </c>
      <c r="D28" s="420" t="s">
        <v>1731</v>
      </c>
      <c r="E28" s="387"/>
      <c r="F28" s="387"/>
      <c r="G28" s="387"/>
      <c r="H28" s="387"/>
      <c r="I28" s="387"/>
      <c r="J28" s="387"/>
      <c r="K28" s="387"/>
      <c r="L28" s="387"/>
    </row>
    <row r="29" spans="2:14" ht="30" customHeight="1" x14ac:dyDescent="0.2">
      <c r="B29" s="495">
        <v>5</v>
      </c>
      <c r="C29" s="420" t="s">
        <v>1730</v>
      </c>
      <c r="D29" s="420" t="s">
        <v>1732</v>
      </c>
      <c r="E29" s="387"/>
      <c r="F29" s="387"/>
      <c r="G29" s="387"/>
      <c r="H29" s="387"/>
      <c r="I29" s="387"/>
      <c r="J29" s="387"/>
      <c r="K29" s="387"/>
      <c r="L29" s="387"/>
    </row>
    <row r="30" spans="2:14" ht="30" customHeight="1" x14ac:dyDescent="0.2">
      <c r="B30" s="495">
        <v>6</v>
      </c>
      <c r="C30" s="420" t="s">
        <v>1733</v>
      </c>
      <c r="D30" s="420" t="s">
        <v>1734</v>
      </c>
      <c r="E30" s="387"/>
      <c r="F30" s="387"/>
      <c r="G30" s="387"/>
      <c r="H30" s="387"/>
      <c r="I30" s="387"/>
      <c r="J30" s="387"/>
      <c r="K30" s="387"/>
      <c r="L30" s="387"/>
    </row>
    <row r="31" spans="2:14" ht="30" customHeight="1" x14ac:dyDescent="0.2">
      <c r="B31" s="495">
        <v>7</v>
      </c>
      <c r="C31" s="421" t="s">
        <v>1735</v>
      </c>
      <c r="D31" s="421" t="s">
        <v>1736</v>
      </c>
      <c r="E31" s="387"/>
      <c r="F31" s="387"/>
      <c r="G31" s="387"/>
      <c r="H31" s="387"/>
      <c r="I31" s="387"/>
      <c r="J31" s="387"/>
      <c r="K31" s="387"/>
      <c r="L31" s="387"/>
    </row>
    <row r="32" spans="2:14" ht="30" customHeight="1" x14ac:dyDescent="0.2">
      <c r="B32" s="495">
        <v>8</v>
      </c>
      <c r="C32" s="421" t="s">
        <v>1737</v>
      </c>
      <c r="D32" s="421" t="s">
        <v>1738</v>
      </c>
      <c r="E32" s="387"/>
      <c r="F32" s="387"/>
      <c r="G32" s="387"/>
      <c r="H32" s="387"/>
      <c r="I32" s="387"/>
      <c r="J32" s="387"/>
      <c r="K32" s="387"/>
      <c r="L32" s="387"/>
    </row>
    <row r="34" spans="2:3" x14ac:dyDescent="0.2">
      <c r="B34" s="388" t="s">
        <v>653</v>
      </c>
      <c r="C34" s="388"/>
    </row>
  </sheetData>
  <mergeCells count="5">
    <mergeCell ref="B3:L3"/>
    <mergeCell ref="B4:C4"/>
    <mergeCell ref="B6:L6"/>
    <mergeCell ref="B22:L22"/>
    <mergeCell ref="B2:L2"/>
  </mergeCells>
  <printOptions horizontalCentered="1"/>
  <pageMargins left="0.39370078740157483" right="0.39370078740157483" top="0.36" bottom="0.39370078740157483" header="0.31496062992125984" footer="0.31496062992125984"/>
  <pageSetup paperSize="9" scale="90" orientation="portrait" horizontalDpi="4294967295"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theme="0" tint="-0.14999847407452621"/>
  </sheetPr>
  <dimension ref="B2:P72"/>
  <sheetViews>
    <sheetView zoomScale="70" zoomScaleNormal="70" workbookViewId="0">
      <pane xSplit="2" ySplit="4" topLeftCell="C35" activePane="bottomRight" state="frozen"/>
      <selection activeCell="H20" sqref="H20"/>
      <selection pane="topRight" activeCell="H20" sqref="H20"/>
      <selection pane="bottomLeft" activeCell="H20" sqref="H20"/>
      <selection pane="bottomRight" activeCell="I45" sqref="I45"/>
    </sheetView>
  </sheetViews>
  <sheetFormatPr baseColWidth="10" defaultColWidth="11.42578125" defaultRowHeight="12.75" x14ac:dyDescent="0.2"/>
  <cols>
    <col min="1" max="1" width="1.85546875" style="23" customWidth="1"/>
    <col min="2" max="2" width="42.42578125" style="23" customWidth="1"/>
    <col min="3" max="3" width="15" style="23" customWidth="1"/>
    <col min="4" max="7" width="10.28515625" style="23" customWidth="1"/>
    <col min="8" max="8" width="10" style="23" customWidth="1"/>
    <col min="9" max="9" width="11.42578125" style="23" customWidth="1"/>
    <col min="10" max="10" width="9.28515625" style="23" customWidth="1"/>
    <col min="11" max="11" width="11.42578125" style="23" customWidth="1"/>
    <col min="12" max="12" width="8.7109375" style="23" customWidth="1"/>
    <col min="13" max="13" width="9.42578125" style="23" customWidth="1"/>
    <col min="14" max="14" width="10.85546875" style="23" customWidth="1"/>
    <col min="15" max="15" width="11.42578125" style="23" customWidth="1"/>
    <col min="16" max="16" width="20.28515625" style="23" customWidth="1"/>
    <col min="17" max="16384" width="11.42578125" style="23"/>
  </cols>
  <sheetData>
    <row r="2" spans="2:16" ht="21" customHeight="1" x14ac:dyDescent="0.2">
      <c r="B2" s="1064" t="s">
        <v>1708</v>
      </c>
      <c r="C2" s="1064"/>
      <c r="D2" s="1064"/>
      <c r="E2" s="1064"/>
      <c r="F2" s="1064"/>
      <c r="G2" s="1064"/>
      <c r="H2" s="1064"/>
      <c r="I2" s="1064"/>
      <c r="J2" s="1064"/>
      <c r="K2" s="1064"/>
      <c r="L2" s="1064"/>
      <c r="M2" s="1064"/>
      <c r="N2" s="1064"/>
      <c r="O2" s="1064"/>
      <c r="P2" s="1064"/>
    </row>
    <row r="3" spans="2:16" ht="21" customHeight="1" thickBot="1" x14ac:dyDescent="0.25">
      <c r="B3" s="24"/>
      <c r="C3" s="24"/>
      <c r="D3" s="24"/>
      <c r="E3" s="24"/>
      <c r="F3" s="24"/>
      <c r="G3" s="24"/>
      <c r="H3" s="24"/>
      <c r="I3" s="24"/>
      <c r="J3" s="24"/>
      <c r="K3" s="24"/>
      <c r="L3" s="25"/>
    </row>
    <row r="4" spans="2:16" s="36" customFormat="1" ht="74.25" customHeight="1" thickBot="1" x14ac:dyDescent="0.25">
      <c r="B4" s="501" t="s">
        <v>27</v>
      </c>
      <c r="C4" s="502" t="s">
        <v>28</v>
      </c>
      <c r="D4" s="503" t="s">
        <v>29</v>
      </c>
      <c r="E4" s="503" t="s">
        <v>30</v>
      </c>
      <c r="F4" s="503" t="s">
        <v>199</v>
      </c>
      <c r="G4" s="503" t="s">
        <v>42</v>
      </c>
      <c r="H4" s="504" t="s">
        <v>148</v>
      </c>
      <c r="I4" s="504" t="s">
        <v>146</v>
      </c>
      <c r="J4" s="504" t="s">
        <v>147</v>
      </c>
      <c r="K4" s="503" t="s">
        <v>31</v>
      </c>
      <c r="L4" s="503" t="s">
        <v>32</v>
      </c>
      <c r="M4" s="503" t="s">
        <v>33</v>
      </c>
      <c r="N4" s="503" t="s">
        <v>34</v>
      </c>
      <c r="O4" s="505" t="s">
        <v>35</v>
      </c>
      <c r="P4" s="506" t="s">
        <v>170</v>
      </c>
    </row>
    <row r="5" spans="2:16" ht="28.5" customHeight="1" x14ac:dyDescent="0.2">
      <c r="B5" s="738" t="s">
        <v>202</v>
      </c>
      <c r="C5" s="739">
        <f t="shared" ref="C5:C72" si="0">SUM(D5:O5)</f>
        <v>0</v>
      </c>
      <c r="D5" s="739">
        <f t="shared" ref="D5:J5" si="1">SUM(D6:D15)</f>
        <v>0</v>
      </c>
      <c r="E5" s="739">
        <f t="shared" si="1"/>
        <v>0</v>
      </c>
      <c r="F5" s="739">
        <f t="shared" si="1"/>
        <v>0</v>
      </c>
      <c r="G5" s="739">
        <f t="shared" si="1"/>
        <v>0</v>
      </c>
      <c r="H5" s="739">
        <f t="shared" si="1"/>
        <v>0</v>
      </c>
      <c r="I5" s="739">
        <f t="shared" si="1"/>
        <v>0</v>
      </c>
      <c r="J5" s="739">
        <f t="shared" si="1"/>
        <v>0</v>
      </c>
      <c r="K5" s="739">
        <f>SUM(K6:K15)</f>
        <v>0</v>
      </c>
      <c r="L5" s="739">
        <f>SUM(L6:L15)</f>
        <v>0</v>
      </c>
      <c r="M5" s="739">
        <f>SUM(M6:M15)</f>
        <v>0</v>
      </c>
      <c r="N5" s="739">
        <f>SUM(N6:N15)</f>
        <v>0</v>
      </c>
      <c r="O5" s="740">
        <f>SUM(O6:O15)</f>
        <v>0</v>
      </c>
      <c r="P5" s="741"/>
    </row>
    <row r="6" spans="2:16" ht="15" customHeight="1" x14ac:dyDescent="0.2">
      <c r="B6" s="26" t="s">
        <v>134</v>
      </c>
      <c r="C6" s="485">
        <f t="shared" si="0"/>
        <v>0</v>
      </c>
      <c r="D6" s="28"/>
      <c r="E6" s="29"/>
      <c r="F6" s="30"/>
      <c r="G6" s="29"/>
      <c r="H6" s="31"/>
      <c r="I6" s="31"/>
      <c r="J6" s="31"/>
      <c r="K6" s="29"/>
      <c r="L6" s="28"/>
      <c r="M6" s="28"/>
      <c r="N6" s="28"/>
      <c r="O6" s="58"/>
      <c r="P6" s="60"/>
    </row>
    <row r="7" spans="2:16" ht="15" customHeight="1" x14ac:dyDescent="0.2">
      <c r="B7" s="26" t="s">
        <v>6</v>
      </c>
      <c r="C7" s="485">
        <f t="shared" si="0"/>
        <v>0</v>
      </c>
      <c r="D7" s="28"/>
      <c r="E7" s="29"/>
      <c r="F7" s="30"/>
      <c r="G7" s="29"/>
      <c r="H7" s="31"/>
      <c r="I7" s="31"/>
      <c r="J7" s="31"/>
      <c r="K7" s="29"/>
      <c r="L7" s="28"/>
      <c r="M7" s="28"/>
      <c r="N7" s="28"/>
      <c r="O7" s="58"/>
      <c r="P7" s="60"/>
    </row>
    <row r="8" spans="2:16" ht="15" customHeight="1" x14ac:dyDescent="0.2">
      <c r="B8" s="26" t="s">
        <v>190</v>
      </c>
      <c r="C8" s="485">
        <f t="shared" si="0"/>
        <v>0</v>
      </c>
      <c r="D8" s="28"/>
      <c r="E8" s="29"/>
      <c r="F8" s="30"/>
      <c r="G8" s="29"/>
      <c r="H8" s="31"/>
      <c r="I8" s="31"/>
      <c r="J8" s="31"/>
      <c r="K8" s="29"/>
      <c r="L8" s="28"/>
      <c r="M8" s="28"/>
      <c r="N8" s="28"/>
      <c r="O8" s="58"/>
      <c r="P8" s="60"/>
    </row>
    <row r="9" spans="2:16" ht="15" customHeight="1" x14ac:dyDescent="0.2">
      <c r="B9" s="26" t="s">
        <v>191</v>
      </c>
      <c r="C9" s="485">
        <f t="shared" si="0"/>
        <v>0</v>
      </c>
      <c r="D9" s="28"/>
      <c r="E9" s="29"/>
      <c r="F9" s="30"/>
      <c r="G9" s="29"/>
      <c r="H9" s="31"/>
      <c r="I9" s="31"/>
      <c r="J9" s="31"/>
      <c r="K9" s="29"/>
      <c r="L9" s="28"/>
      <c r="M9" s="28"/>
      <c r="N9" s="28"/>
      <c r="O9" s="58"/>
      <c r="P9" s="60"/>
    </row>
    <row r="10" spans="2:16" ht="15" customHeight="1" x14ac:dyDescent="0.2">
      <c r="B10" s="26" t="s">
        <v>192</v>
      </c>
      <c r="C10" s="485">
        <f t="shared" si="0"/>
        <v>0</v>
      </c>
      <c r="D10" s="28"/>
      <c r="E10" s="29"/>
      <c r="F10" s="30"/>
      <c r="G10" s="29"/>
      <c r="H10" s="31"/>
      <c r="I10" s="31"/>
      <c r="J10" s="31"/>
      <c r="K10" s="29"/>
      <c r="L10" s="28"/>
      <c r="M10" s="28"/>
      <c r="N10" s="28"/>
      <c r="O10" s="58"/>
      <c r="P10" s="60"/>
    </row>
    <row r="11" spans="2:16" ht="15" customHeight="1" x14ac:dyDescent="0.2">
      <c r="B11" s="26" t="s">
        <v>193</v>
      </c>
      <c r="C11" s="485">
        <f t="shared" si="0"/>
        <v>0</v>
      </c>
      <c r="D11" s="28"/>
      <c r="E11" s="28"/>
      <c r="F11" s="30"/>
      <c r="G11" s="28"/>
      <c r="H11" s="31"/>
      <c r="I11" s="31"/>
      <c r="J11" s="31"/>
      <c r="K11" s="28"/>
      <c r="L11" s="28"/>
      <c r="M11" s="28"/>
      <c r="N11" s="28"/>
      <c r="O11" s="58"/>
      <c r="P11" s="60"/>
    </row>
    <row r="12" spans="2:16" ht="15" customHeight="1" x14ac:dyDescent="0.2">
      <c r="B12" s="26" t="s">
        <v>194</v>
      </c>
      <c r="C12" s="485">
        <f t="shared" si="0"/>
        <v>0</v>
      </c>
      <c r="D12" s="28"/>
      <c r="E12" s="28"/>
      <c r="F12" s="30"/>
      <c r="G12" s="28"/>
      <c r="H12" s="31"/>
      <c r="I12" s="31"/>
      <c r="J12" s="31"/>
      <c r="K12" s="28"/>
      <c r="L12" s="28"/>
      <c r="M12" s="28"/>
      <c r="N12" s="28"/>
      <c r="O12" s="58"/>
      <c r="P12" s="60"/>
    </row>
    <row r="13" spans="2:16" ht="15" customHeight="1" x14ac:dyDescent="0.2">
      <c r="B13" s="26" t="s">
        <v>195</v>
      </c>
      <c r="C13" s="485">
        <f t="shared" si="0"/>
        <v>0</v>
      </c>
      <c r="D13" s="28"/>
      <c r="E13" s="28"/>
      <c r="F13" s="30"/>
      <c r="G13" s="28"/>
      <c r="H13" s="31"/>
      <c r="I13" s="31"/>
      <c r="J13" s="31"/>
      <c r="K13" s="28"/>
      <c r="L13" s="28"/>
      <c r="M13" s="28"/>
      <c r="N13" s="28"/>
      <c r="O13" s="58"/>
      <c r="P13" s="60"/>
    </row>
    <row r="14" spans="2:16" ht="15" customHeight="1" x14ac:dyDescent="0.2">
      <c r="B14" s="26" t="s">
        <v>196</v>
      </c>
      <c r="C14" s="485">
        <f t="shared" si="0"/>
        <v>0</v>
      </c>
      <c r="D14" s="28"/>
      <c r="E14" s="28"/>
      <c r="F14" s="28"/>
      <c r="G14" s="28"/>
      <c r="H14" s="31"/>
      <c r="I14" s="31"/>
      <c r="J14" s="31"/>
      <c r="K14" s="28"/>
      <c r="L14" s="28"/>
      <c r="M14" s="28"/>
      <c r="N14" s="28"/>
      <c r="O14" s="58"/>
      <c r="P14" s="60"/>
    </row>
    <row r="15" spans="2:16" ht="18" customHeight="1" x14ac:dyDescent="0.2">
      <c r="B15" s="26"/>
      <c r="C15" s="27"/>
      <c r="D15" s="28"/>
      <c r="E15" s="28"/>
      <c r="F15" s="28"/>
      <c r="G15" s="28"/>
      <c r="H15" s="31"/>
      <c r="I15" s="31"/>
      <c r="J15" s="31"/>
      <c r="K15" s="28"/>
      <c r="L15" s="28"/>
      <c r="M15" s="28"/>
      <c r="N15" s="28"/>
      <c r="O15" s="58"/>
      <c r="P15" s="60"/>
    </row>
    <row r="16" spans="2:16" ht="19.899999999999999" customHeight="1" x14ac:dyDescent="0.2">
      <c r="B16" s="561" t="s">
        <v>204</v>
      </c>
      <c r="C16" s="562">
        <f t="shared" ref="C16:O16" si="2">C17+C28</f>
        <v>0</v>
      </c>
      <c r="D16" s="562">
        <f t="shared" si="2"/>
        <v>0</v>
      </c>
      <c r="E16" s="562">
        <f t="shared" si="2"/>
        <v>0</v>
      </c>
      <c r="F16" s="562">
        <f t="shared" si="2"/>
        <v>0</v>
      </c>
      <c r="G16" s="562">
        <f t="shared" si="2"/>
        <v>0</v>
      </c>
      <c r="H16" s="562">
        <f t="shared" si="2"/>
        <v>0</v>
      </c>
      <c r="I16" s="562">
        <f t="shared" si="2"/>
        <v>0</v>
      </c>
      <c r="J16" s="562">
        <f t="shared" si="2"/>
        <v>0</v>
      </c>
      <c r="K16" s="562">
        <f t="shared" si="2"/>
        <v>0</v>
      </c>
      <c r="L16" s="562">
        <f t="shared" si="2"/>
        <v>0</v>
      </c>
      <c r="M16" s="562">
        <f t="shared" si="2"/>
        <v>0</v>
      </c>
      <c r="N16" s="562">
        <f t="shared" si="2"/>
        <v>0</v>
      </c>
      <c r="O16" s="562">
        <f t="shared" si="2"/>
        <v>0</v>
      </c>
      <c r="P16" s="563"/>
    </row>
    <row r="17" spans="2:16" ht="32.25" customHeight="1" x14ac:dyDescent="0.2">
      <c r="B17" s="742" t="s">
        <v>205</v>
      </c>
      <c r="C17" s="743">
        <f t="shared" si="0"/>
        <v>0</v>
      </c>
      <c r="D17" s="743">
        <f t="shared" ref="D17:O17" si="3">SUM(D27:D27)</f>
        <v>0</v>
      </c>
      <c r="E17" s="743">
        <f t="shared" si="3"/>
        <v>0</v>
      </c>
      <c r="F17" s="743">
        <f t="shared" si="3"/>
        <v>0</v>
      </c>
      <c r="G17" s="743">
        <f t="shared" si="3"/>
        <v>0</v>
      </c>
      <c r="H17" s="743">
        <f t="shared" si="3"/>
        <v>0</v>
      </c>
      <c r="I17" s="743">
        <f t="shared" si="3"/>
        <v>0</v>
      </c>
      <c r="J17" s="743">
        <f t="shared" si="3"/>
        <v>0</v>
      </c>
      <c r="K17" s="743">
        <f t="shared" si="3"/>
        <v>0</v>
      </c>
      <c r="L17" s="743">
        <f t="shared" si="3"/>
        <v>0</v>
      </c>
      <c r="M17" s="743">
        <f t="shared" si="3"/>
        <v>0</v>
      </c>
      <c r="N17" s="743">
        <f t="shared" si="3"/>
        <v>0</v>
      </c>
      <c r="O17" s="744">
        <f t="shared" si="3"/>
        <v>0</v>
      </c>
      <c r="P17" s="745"/>
    </row>
    <row r="18" spans="2:16" ht="15" customHeight="1" x14ac:dyDescent="0.2">
      <c r="B18" s="26" t="s">
        <v>134</v>
      </c>
      <c r="C18" s="485">
        <f t="shared" ref="C18:C26" si="4">SUM(D18:O18)</f>
        <v>0</v>
      </c>
      <c r="D18" s="28"/>
      <c r="E18" s="29"/>
      <c r="F18" s="30"/>
      <c r="G18" s="29"/>
      <c r="H18" s="31"/>
      <c r="I18" s="31"/>
      <c r="J18" s="31"/>
      <c r="K18" s="29"/>
      <c r="L18" s="28"/>
      <c r="M18" s="28"/>
      <c r="N18" s="28"/>
      <c r="O18" s="58"/>
      <c r="P18" s="60"/>
    </row>
    <row r="19" spans="2:16" ht="15" customHeight="1" x14ac:dyDescent="0.2">
      <c r="B19" s="26" t="s">
        <v>6</v>
      </c>
      <c r="C19" s="485">
        <f t="shared" si="4"/>
        <v>0</v>
      </c>
      <c r="D19" s="28"/>
      <c r="E19" s="29"/>
      <c r="F19" s="30"/>
      <c r="G19" s="29"/>
      <c r="H19" s="31"/>
      <c r="I19" s="31"/>
      <c r="J19" s="31"/>
      <c r="K19" s="29"/>
      <c r="L19" s="28"/>
      <c r="M19" s="28"/>
      <c r="N19" s="28"/>
      <c r="O19" s="58"/>
      <c r="P19" s="60"/>
    </row>
    <row r="20" spans="2:16" ht="15" customHeight="1" x14ac:dyDescent="0.2">
      <c r="B20" s="26" t="s">
        <v>190</v>
      </c>
      <c r="C20" s="485">
        <f t="shared" si="4"/>
        <v>0</v>
      </c>
      <c r="D20" s="28"/>
      <c r="E20" s="29"/>
      <c r="F20" s="30"/>
      <c r="G20" s="29"/>
      <c r="H20" s="31"/>
      <c r="I20" s="31"/>
      <c r="J20" s="31"/>
      <c r="K20" s="29"/>
      <c r="L20" s="28"/>
      <c r="M20" s="28"/>
      <c r="N20" s="28"/>
      <c r="O20" s="58"/>
      <c r="P20" s="60"/>
    </row>
    <row r="21" spans="2:16" ht="15" customHeight="1" x14ac:dyDescent="0.2">
      <c r="B21" s="26" t="s">
        <v>191</v>
      </c>
      <c r="C21" s="485">
        <f t="shared" si="4"/>
        <v>0</v>
      </c>
      <c r="D21" s="28"/>
      <c r="E21" s="29"/>
      <c r="F21" s="30"/>
      <c r="G21" s="29"/>
      <c r="H21" s="31"/>
      <c r="I21" s="31"/>
      <c r="J21" s="31"/>
      <c r="K21" s="29"/>
      <c r="L21" s="28"/>
      <c r="M21" s="28"/>
      <c r="N21" s="28"/>
      <c r="O21" s="58"/>
      <c r="P21" s="60"/>
    </row>
    <row r="22" spans="2:16" ht="15" customHeight="1" x14ac:dyDescent="0.2">
      <c r="B22" s="26" t="s">
        <v>192</v>
      </c>
      <c r="C22" s="485">
        <f t="shared" si="4"/>
        <v>0</v>
      </c>
      <c r="D22" s="28"/>
      <c r="E22" s="29"/>
      <c r="F22" s="30"/>
      <c r="G22" s="29"/>
      <c r="H22" s="31"/>
      <c r="I22" s="31"/>
      <c r="J22" s="31"/>
      <c r="K22" s="29"/>
      <c r="L22" s="28"/>
      <c r="M22" s="28"/>
      <c r="N22" s="28"/>
      <c r="O22" s="58"/>
      <c r="P22" s="60"/>
    </row>
    <row r="23" spans="2:16" ht="15" customHeight="1" x14ac:dyDescent="0.2">
      <c r="B23" s="26" t="s">
        <v>193</v>
      </c>
      <c r="C23" s="485">
        <f t="shared" si="4"/>
        <v>0</v>
      </c>
      <c r="D23" s="28"/>
      <c r="E23" s="28"/>
      <c r="F23" s="30"/>
      <c r="G23" s="28"/>
      <c r="H23" s="31"/>
      <c r="I23" s="31"/>
      <c r="J23" s="31"/>
      <c r="K23" s="28"/>
      <c r="L23" s="28"/>
      <c r="M23" s="28"/>
      <c r="N23" s="28"/>
      <c r="O23" s="58"/>
      <c r="P23" s="60"/>
    </row>
    <row r="24" spans="2:16" ht="15" customHeight="1" x14ac:dyDescent="0.2">
      <c r="B24" s="26" t="s">
        <v>194</v>
      </c>
      <c r="C24" s="485">
        <f t="shared" si="4"/>
        <v>0</v>
      </c>
      <c r="D24" s="28"/>
      <c r="E24" s="28"/>
      <c r="F24" s="30"/>
      <c r="G24" s="28"/>
      <c r="H24" s="31"/>
      <c r="I24" s="31"/>
      <c r="J24" s="31"/>
      <c r="K24" s="28"/>
      <c r="L24" s="28"/>
      <c r="M24" s="28"/>
      <c r="N24" s="28"/>
      <c r="O24" s="58"/>
      <c r="P24" s="60"/>
    </row>
    <row r="25" spans="2:16" ht="15" customHeight="1" x14ac:dyDescent="0.2">
      <c r="B25" s="26" t="s">
        <v>195</v>
      </c>
      <c r="C25" s="485">
        <f t="shared" si="4"/>
        <v>0</v>
      </c>
      <c r="D25" s="28"/>
      <c r="E25" s="28"/>
      <c r="F25" s="30"/>
      <c r="G25" s="28"/>
      <c r="H25" s="31"/>
      <c r="I25" s="31"/>
      <c r="J25" s="31"/>
      <c r="K25" s="28"/>
      <c r="L25" s="28"/>
      <c r="M25" s="28"/>
      <c r="N25" s="28"/>
      <c r="O25" s="58"/>
      <c r="P25" s="60"/>
    </row>
    <row r="26" spans="2:16" ht="15" customHeight="1" x14ac:dyDescent="0.2">
      <c r="B26" s="26" t="s">
        <v>196</v>
      </c>
      <c r="C26" s="485">
        <f t="shared" si="4"/>
        <v>0</v>
      </c>
      <c r="D26" s="28"/>
      <c r="E26" s="28"/>
      <c r="F26" s="28"/>
      <c r="G26" s="28"/>
      <c r="H26" s="31"/>
      <c r="I26" s="31"/>
      <c r="J26" s="31"/>
      <c r="K26" s="28"/>
      <c r="L26" s="28"/>
      <c r="M26" s="28"/>
      <c r="N26" s="28"/>
      <c r="O26" s="58"/>
      <c r="P26" s="60"/>
    </row>
    <row r="27" spans="2:16" ht="15" customHeight="1" x14ac:dyDescent="0.2">
      <c r="B27" s="26"/>
      <c r="C27" s="27">
        <f t="shared" si="0"/>
        <v>0</v>
      </c>
      <c r="D27" s="28"/>
      <c r="E27" s="28"/>
      <c r="F27" s="28"/>
      <c r="G27" s="28"/>
      <c r="H27" s="31"/>
      <c r="I27" s="31"/>
      <c r="J27" s="31"/>
      <c r="K27" s="28"/>
      <c r="L27" s="28"/>
      <c r="M27" s="28"/>
      <c r="N27" s="28"/>
      <c r="O27" s="58"/>
      <c r="P27" s="60"/>
    </row>
    <row r="28" spans="2:16" ht="19.899999999999999" customHeight="1" x14ac:dyDescent="0.2">
      <c r="B28" s="742" t="s">
        <v>206</v>
      </c>
      <c r="C28" s="743">
        <f>SUM(D28:O28)</f>
        <v>0</v>
      </c>
      <c r="D28" s="743">
        <f t="shared" ref="D28:O28" si="5">SUM(D29:D38)</f>
        <v>0</v>
      </c>
      <c r="E28" s="743">
        <f t="shared" si="5"/>
        <v>0</v>
      </c>
      <c r="F28" s="743">
        <f t="shared" si="5"/>
        <v>0</v>
      </c>
      <c r="G28" s="743">
        <f t="shared" si="5"/>
        <v>0</v>
      </c>
      <c r="H28" s="743">
        <f t="shared" si="5"/>
        <v>0</v>
      </c>
      <c r="I28" s="743">
        <f t="shared" si="5"/>
        <v>0</v>
      </c>
      <c r="J28" s="743">
        <f t="shared" si="5"/>
        <v>0</v>
      </c>
      <c r="K28" s="743">
        <f t="shared" si="5"/>
        <v>0</v>
      </c>
      <c r="L28" s="743">
        <f t="shared" si="5"/>
        <v>0</v>
      </c>
      <c r="M28" s="743">
        <f t="shared" si="5"/>
        <v>0</v>
      </c>
      <c r="N28" s="743">
        <f t="shared" si="5"/>
        <v>0</v>
      </c>
      <c r="O28" s="744">
        <f t="shared" si="5"/>
        <v>0</v>
      </c>
      <c r="P28" s="745"/>
    </row>
    <row r="29" spans="2:16" ht="15" customHeight="1" x14ac:dyDescent="0.2">
      <c r="B29" s="26" t="s">
        <v>134</v>
      </c>
      <c r="C29" s="485">
        <f t="shared" ref="C29:C37" si="6">SUM(D29:O29)</f>
        <v>0</v>
      </c>
      <c r="D29" s="28"/>
      <c r="E29" s="28"/>
      <c r="F29" s="28"/>
      <c r="G29" s="28"/>
      <c r="H29" s="31"/>
      <c r="I29" s="31"/>
      <c r="J29" s="31"/>
      <c r="K29" s="28"/>
      <c r="L29" s="28"/>
      <c r="M29" s="28"/>
      <c r="N29" s="28"/>
      <c r="O29" s="58"/>
      <c r="P29" s="60"/>
    </row>
    <row r="30" spans="2:16" ht="15" customHeight="1" x14ac:dyDescent="0.2">
      <c r="B30" s="26" t="s">
        <v>6</v>
      </c>
      <c r="C30" s="485">
        <f t="shared" si="6"/>
        <v>0</v>
      </c>
      <c r="D30" s="28"/>
      <c r="E30" s="28"/>
      <c r="F30" s="28"/>
      <c r="G30" s="28"/>
      <c r="H30" s="31"/>
      <c r="I30" s="31"/>
      <c r="J30" s="31"/>
      <c r="K30" s="28"/>
      <c r="L30" s="28"/>
      <c r="M30" s="28"/>
      <c r="N30" s="28"/>
      <c r="O30" s="58"/>
      <c r="P30" s="60"/>
    </row>
    <row r="31" spans="2:16" ht="15" customHeight="1" x14ac:dyDescent="0.2">
      <c r="B31" s="26" t="s">
        <v>190</v>
      </c>
      <c r="C31" s="485">
        <f t="shared" si="6"/>
        <v>0</v>
      </c>
      <c r="D31" s="28"/>
      <c r="E31" s="28"/>
      <c r="F31" s="28"/>
      <c r="G31" s="28"/>
      <c r="H31" s="31"/>
      <c r="I31" s="31"/>
      <c r="J31" s="31"/>
      <c r="K31" s="28"/>
      <c r="L31" s="28"/>
      <c r="M31" s="28"/>
      <c r="N31" s="28"/>
      <c r="O31" s="58"/>
      <c r="P31" s="60"/>
    </row>
    <row r="32" spans="2:16" ht="15" customHeight="1" x14ac:dyDescent="0.2">
      <c r="B32" s="26" t="s">
        <v>191</v>
      </c>
      <c r="C32" s="485">
        <f t="shared" si="6"/>
        <v>0</v>
      </c>
      <c r="D32" s="28"/>
      <c r="E32" s="28"/>
      <c r="F32" s="28"/>
      <c r="G32" s="28"/>
      <c r="H32" s="31"/>
      <c r="I32" s="31"/>
      <c r="J32" s="31"/>
      <c r="K32" s="28"/>
      <c r="L32" s="28"/>
      <c r="M32" s="28"/>
      <c r="N32" s="28"/>
      <c r="O32" s="58"/>
      <c r="P32" s="60"/>
    </row>
    <row r="33" spans="2:16" ht="15" customHeight="1" x14ac:dyDescent="0.2">
      <c r="B33" s="26" t="s">
        <v>192</v>
      </c>
      <c r="C33" s="485">
        <f t="shared" si="6"/>
        <v>0</v>
      </c>
      <c r="D33" s="28"/>
      <c r="E33" s="28"/>
      <c r="F33" s="28"/>
      <c r="G33" s="28"/>
      <c r="H33" s="31"/>
      <c r="I33" s="31"/>
      <c r="J33" s="31"/>
      <c r="K33" s="28"/>
      <c r="L33" s="28"/>
      <c r="M33" s="28"/>
      <c r="N33" s="28"/>
      <c r="O33" s="58"/>
      <c r="P33" s="60"/>
    </row>
    <row r="34" spans="2:16" ht="15" customHeight="1" x14ac:dyDescent="0.2">
      <c r="B34" s="26" t="s">
        <v>193</v>
      </c>
      <c r="C34" s="485">
        <f t="shared" si="6"/>
        <v>0</v>
      </c>
      <c r="D34" s="28"/>
      <c r="E34" s="28"/>
      <c r="F34" s="28"/>
      <c r="G34" s="28"/>
      <c r="H34" s="31"/>
      <c r="I34" s="31"/>
      <c r="J34" s="31"/>
      <c r="K34" s="28"/>
      <c r="L34" s="28"/>
      <c r="M34" s="28"/>
      <c r="N34" s="28"/>
      <c r="O34" s="58"/>
      <c r="P34" s="60"/>
    </row>
    <row r="35" spans="2:16" ht="15" customHeight="1" x14ac:dyDescent="0.2">
      <c r="B35" s="26" t="s">
        <v>194</v>
      </c>
      <c r="C35" s="485">
        <f t="shared" si="6"/>
        <v>0</v>
      </c>
      <c r="D35" s="28"/>
      <c r="E35" s="28"/>
      <c r="F35" s="28"/>
      <c r="G35" s="28"/>
      <c r="H35" s="31"/>
      <c r="I35" s="31"/>
      <c r="J35" s="31"/>
      <c r="K35" s="28"/>
      <c r="L35" s="28"/>
      <c r="M35" s="28"/>
      <c r="N35" s="28"/>
      <c r="O35" s="58"/>
      <c r="P35" s="60"/>
    </row>
    <row r="36" spans="2:16" ht="15" customHeight="1" x14ac:dyDescent="0.2">
      <c r="B36" s="26" t="s">
        <v>195</v>
      </c>
      <c r="C36" s="485">
        <f t="shared" si="6"/>
        <v>0</v>
      </c>
      <c r="D36" s="28"/>
      <c r="E36" s="28"/>
      <c r="F36" s="28"/>
      <c r="G36" s="28"/>
      <c r="H36" s="31"/>
      <c r="I36" s="31"/>
      <c r="J36" s="31"/>
      <c r="K36" s="28"/>
      <c r="L36" s="28"/>
      <c r="M36" s="28"/>
      <c r="N36" s="28"/>
      <c r="O36" s="58"/>
      <c r="P36" s="60"/>
    </row>
    <row r="37" spans="2:16" ht="15" customHeight="1" x14ac:dyDescent="0.2">
      <c r="B37" s="26" t="s">
        <v>196</v>
      </c>
      <c r="C37" s="485">
        <f t="shared" si="6"/>
        <v>0</v>
      </c>
      <c r="D37" s="28"/>
      <c r="E37" s="28"/>
      <c r="F37" s="28"/>
      <c r="G37" s="28"/>
      <c r="H37" s="31"/>
      <c r="I37" s="31"/>
      <c r="J37" s="31"/>
      <c r="K37" s="28"/>
      <c r="L37" s="28"/>
      <c r="M37" s="28"/>
      <c r="N37" s="28"/>
      <c r="O37" s="58"/>
      <c r="P37" s="60"/>
    </row>
    <row r="38" spans="2:16" ht="15" customHeight="1" x14ac:dyDescent="0.2">
      <c r="B38" s="26"/>
      <c r="C38" s="27">
        <f>SUM(D38:O38)</f>
        <v>0</v>
      </c>
      <c r="D38" s="28"/>
      <c r="E38" s="28"/>
      <c r="F38" s="28"/>
      <c r="G38" s="28"/>
      <c r="H38" s="31"/>
      <c r="I38" s="31"/>
      <c r="J38" s="31"/>
      <c r="K38" s="28"/>
      <c r="L38" s="28"/>
      <c r="M38" s="28"/>
      <c r="N38" s="28"/>
      <c r="O38" s="58"/>
      <c r="P38" s="60"/>
    </row>
    <row r="39" spans="2:16" ht="28.5" customHeight="1" x14ac:dyDescent="0.2">
      <c r="B39" s="742" t="s">
        <v>203</v>
      </c>
      <c r="C39" s="743">
        <f t="shared" si="0"/>
        <v>0</v>
      </c>
      <c r="D39" s="743">
        <f t="shared" ref="D39:O39" si="7">SUM(D40:D49)</f>
        <v>0</v>
      </c>
      <c r="E39" s="743">
        <f t="shared" si="7"/>
        <v>0</v>
      </c>
      <c r="F39" s="743">
        <f t="shared" si="7"/>
        <v>0</v>
      </c>
      <c r="G39" s="743">
        <f t="shared" si="7"/>
        <v>0</v>
      </c>
      <c r="H39" s="743">
        <f t="shared" si="7"/>
        <v>0</v>
      </c>
      <c r="I39" s="743">
        <f t="shared" si="7"/>
        <v>0</v>
      </c>
      <c r="J39" s="743">
        <f t="shared" si="7"/>
        <v>0</v>
      </c>
      <c r="K39" s="743">
        <f t="shared" si="7"/>
        <v>0</v>
      </c>
      <c r="L39" s="743">
        <f t="shared" si="7"/>
        <v>0</v>
      </c>
      <c r="M39" s="743">
        <f t="shared" si="7"/>
        <v>0</v>
      </c>
      <c r="N39" s="743">
        <f t="shared" si="7"/>
        <v>0</v>
      </c>
      <c r="O39" s="744">
        <f t="shared" si="7"/>
        <v>0</v>
      </c>
      <c r="P39" s="745"/>
    </row>
    <row r="40" spans="2:16" ht="15" customHeight="1" x14ac:dyDescent="0.2">
      <c r="B40" s="26" t="s">
        <v>134</v>
      </c>
      <c r="C40" s="485">
        <f t="shared" si="0"/>
        <v>0</v>
      </c>
      <c r="D40" s="28"/>
      <c r="E40" s="28"/>
      <c r="F40" s="28"/>
      <c r="G40" s="28"/>
      <c r="H40" s="31"/>
      <c r="I40" s="31"/>
      <c r="J40" s="31"/>
      <c r="K40" s="28"/>
      <c r="L40" s="28"/>
      <c r="M40" s="28"/>
      <c r="N40" s="28"/>
      <c r="O40" s="58"/>
      <c r="P40" s="60"/>
    </row>
    <row r="41" spans="2:16" ht="15" customHeight="1" x14ac:dyDescent="0.2">
      <c r="B41" s="26" t="s">
        <v>6</v>
      </c>
      <c r="C41" s="485">
        <f t="shared" si="0"/>
        <v>0</v>
      </c>
      <c r="D41" s="28"/>
      <c r="E41" s="28"/>
      <c r="F41" s="28"/>
      <c r="G41" s="28"/>
      <c r="H41" s="31"/>
      <c r="I41" s="31"/>
      <c r="J41" s="31"/>
      <c r="K41" s="28"/>
      <c r="L41" s="28"/>
      <c r="M41" s="28"/>
      <c r="N41" s="28"/>
      <c r="O41" s="58"/>
      <c r="P41" s="60"/>
    </row>
    <row r="42" spans="2:16" ht="15" customHeight="1" x14ac:dyDescent="0.2">
      <c r="B42" s="26" t="s">
        <v>190</v>
      </c>
      <c r="C42" s="485">
        <f t="shared" si="0"/>
        <v>0</v>
      </c>
      <c r="D42" s="28"/>
      <c r="E42" s="28"/>
      <c r="F42" s="28"/>
      <c r="G42" s="28"/>
      <c r="H42" s="31"/>
      <c r="I42" s="31"/>
      <c r="J42" s="31"/>
      <c r="K42" s="28"/>
      <c r="L42" s="28"/>
      <c r="M42" s="28"/>
      <c r="N42" s="28"/>
      <c r="O42" s="58"/>
      <c r="P42" s="60"/>
    </row>
    <row r="43" spans="2:16" ht="15" customHeight="1" x14ac:dyDescent="0.2">
      <c r="B43" s="26" t="s">
        <v>191</v>
      </c>
      <c r="C43" s="485">
        <f t="shared" si="0"/>
        <v>0</v>
      </c>
      <c r="D43" s="28"/>
      <c r="E43" s="28"/>
      <c r="F43" s="28"/>
      <c r="G43" s="28"/>
      <c r="H43" s="31"/>
      <c r="I43" s="31"/>
      <c r="J43" s="31"/>
      <c r="K43" s="28"/>
      <c r="L43" s="28"/>
      <c r="M43" s="28"/>
      <c r="N43" s="28"/>
      <c r="O43" s="58"/>
      <c r="P43" s="60"/>
    </row>
    <row r="44" spans="2:16" ht="15" customHeight="1" x14ac:dyDescent="0.2">
      <c r="B44" s="26" t="s">
        <v>192</v>
      </c>
      <c r="C44" s="485">
        <f t="shared" si="0"/>
        <v>0</v>
      </c>
      <c r="D44" s="28"/>
      <c r="E44" s="28"/>
      <c r="F44" s="28"/>
      <c r="G44" s="28"/>
      <c r="H44" s="31"/>
      <c r="I44" s="31"/>
      <c r="J44" s="31"/>
      <c r="K44" s="28"/>
      <c r="L44" s="28"/>
      <c r="M44" s="28"/>
      <c r="N44" s="28"/>
      <c r="O44" s="58"/>
      <c r="P44" s="60"/>
    </row>
    <row r="45" spans="2:16" ht="15" customHeight="1" x14ac:dyDescent="0.2">
      <c r="B45" s="26" t="s">
        <v>193</v>
      </c>
      <c r="C45" s="485">
        <f t="shared" si="0"/>
        <v>0</v>
      </c>
      <c r="D45" s="28"/>
      <c r="E45" s="28"/>
      <c r="F45" s="28"/>
      <c r="G45" s="28"/>
      <c r="H45" s="31"/>
      <c r="I45" s="31"/>
      <c r="J45" s="31"/>
      <c r="K45" s="28"/>
      <c r="L45" s="28"/>
      <c r="M45" s="28"/>
      <c r="N45" s="28"/>
      <c r="O45" s="58"/>
      <c r="P45" s="60"/>
    </row>
    <row r="46" spans="2:16" ht="15" customHeight="1" x14ac:dyDescent="0.2">
      <c r="B46" s="26" t="s">
        <v>194</v>
      </c>
      <c r="C46" s="485">
        <f t="shared" si="0"/>
        <v>0</v>
      </c>
      <c r="D46" s="28"/>
      <c r="E46" s="28"/>
      <c r="F46" s="28"/>
      <c r="G46" s="28"/>
      <c r="H46" s="31"/>
      <c r="I46" s="31"/>
      <c r="J46" s="31"/>
      <c r="K46" s="28"/>
      <c r="L46" s="28"/>
      <c r="M46" s="28"/>
      <c r="N46" s="28"/>
      <c r="O46" s="58"/>
      <c r="P46" s="60"/>
    </row>
    <row r="47" spans="2:16" ht="15" customHeight="1" x14ac:dyDescent="0.2">
      <c r="B47" s="26" t="s">
        <v>195</v>
      </c>
      <c r="C47" s="485">
        <f t="shared" si="0"/>
        <v>0</v>
      </c>
      <c r="D47" s="28"/>
      <c r="E47" s="28"/>
      <c r="F47" s="28"/>
      <c r="G47" s="28"/>
      <c r="H47" s="31"/>
      <c r="I47" s="31"/>
      <c r="J47" s="31"/>
      <c r="K47" s="28"/>
      <c r="L47" s="28"/>
      <c r="M47" s="28"/>
      <c r="N47" s="28"/>
      <c r="O47" s="58"/>
      <c r="P47" s="60"/>
    </row>
    <row r="48" spans="2:16" ht="15" customHeight="1" x14ac:dyDescent="0.2">
      <c r="B48" s="26" t="s">
        <v>196</v>
      </c>
      <c r="C48" s="485">
        <f t="shared" si="0"/>
        <v>0</v>
      </c>
      <c r="D48" s="28"/>
      <c r="E48" s="28"/>
      <c r="F48" s="28"/>
      <c r="G48" s="28"/>
      <c r="H48" s="31"/>
      <c r="I48" s="31"/>
      <c r="J48" s="31"/>
      <c r="K48" s="28"/>
      <c r="L48" s="28"/>
      <c r="M48" s="28"/>
      <c r="N48" s="28"/>
      <c r="O48" s="58"/>
      <c r="P48" s="60"/>
    </row>
    <row r="49" spans="2:16" ht="15" customHeight="1" x14ac:dyDescent="0.2">
      <c r="B49" s="26"/>
      <c r="C49" s="27"/>
      <c r="D49" s="28"/>
      <c r="E49" s="28"/>
      <c r="F49" s="28"/>
      <c r="G49" s="28"/>
      <c r="H49" s="31"/>
      <c r="I49" s="31"/>
      <c r="J49" s="31"/>
      <c r="K49" s="28"/>
      <c r="L49" s="28"/>
      <c r="M49" s="28"/>
      <c r="N49" s="28"/>
      <c r="O49" s="58"/>
      <c r="P49" s="60"/>
    </row>
    <row r="50" spans="2:16" ht="27" customHeight="1" x14ac:dyDescent="0.2">
      <c r="B50" s="742" t="s">
        <v>3</v>
      </c>
      <c r="C50" s="746">
        <f t="shared" si="0"/>
        <v>0</v>
      </c>
      <c r="D50" s="746">
        <f t="shared" ref="D50:O50" si="8">SUM(D51:D60)</f>
        <v>0</v>
      </c>
      <c r="E50" s="746">
        <f t="shared" si="8"/>
        <v>0</v>
      </c>
      <c r="F50" s="746">
        <f t="shared" si="8"/>
        <v>0</v>
      </c>
      <c r="G50" s="746">
        <f t="shared" si="8"/>
        <v>0</v>
      </c>
      <c r="H50" s="746">
        <f t="shared" si="8"/>
        <v>0</v>
      </c>
      <c r="I50" s="746">
        <f t="shared" si="8"/>
        <v>0</v>
      </c>
      <c r="J50" s="746">
        <f t="shared" si="8"/>
        <v>0</v>
      </c>
      <c r="K50" s="746">
        <f t="shared" si="8"/>
        <v>0</v>
      </c>
      <c r="L50" s="746">
        <f t="shared" si="8"/>
        <v>0</v>
      </c>
      <c r="M50" s="746">
        <f t="shared" si="8"/>
        <v>0</v>
      </c>
      <c r="N50" s="746">
        <f t="shared" si="8"/>
        <v>0</v>
      </c>
      <c r="O50" s="747">
        <f t="shared" si="8"/>
        <v>0</v>
      </c>
      <c r="P50" s="745"/>
    </row>
    <row r="51" spans="2:16" ht="15" customHeight="1" x14ac:dyDescent="0.2">
      <c r="B51" s="26" t="s">
        <v>134</v>
      </c>
      <c r="C51" s="485">
        <f t="shared" ref="C51:C59" si="9">SUM(D51:O51)</f>
        <v>0</v>
      </c>
      <c r="D51" s="28"/>
      <c r="E51" s="28"/>
      <c r="F51" s="28"/>
      <c r="G51" s="28"/>
      <c r="H51" s="31"/>
      <c r="I51" s="31"/>
      <c r="J51" s="31"/>
      <c r="K51" s="28"/>
      <c r="L51" s="28"/>
      <c r="M51" s="28"/>
      <c r="N51" s="28"/>
      <c r="O51" s="58"/>
      <c r="P51" s="60"/>
    </row>
    <row r="52" spans="2:16" ht="15" customHeight="1" x14ac:dyDescent="0.2">
      <c r="B52" s="26" t="s">
        <v>6</v>
      </c>
      <c r="C52" s="485">
        <f t="shared" si="9"/>
        <v>0</v>
      </c>
      <c r="D52" s="28"/>
      <c r="E52" s="28"/>
      <c r="F52" s="28"/>
      <c r="G52" s="28"/>
      <c r="H52" s="31"/>
      <c r="I52" s="31"/>
      <c r="J52" s="31"/>
      <c r="K52" s="28"/>
      <c r="L52" s="28"/>
      <c r="M52" s="28"/>
      <c r="N52" s="28"/>
      <c r="O52" s="58"/>
      <c r="P52" s="60"/>
    </row>
    <row r="53" spans="2:16" ht="15" customHeight="1" x14ac:dyDescent="0.2">
      <c r="B53" s="26" t="s">
        <v>190</v>
      </c>
      <c r="C53" s="485">
        <f t="shared" si="9"/>
        <v>0</v>
      </c>
      <c r="D53" s="28"/>
      <c r="E53" s="28"/>
      <c r="F53" s="28"/>
      <c r="G53" s="28"/>
      <c r="H53" s="31"/>
      <c r="I53" s="31"/>
      <c r="J53" s="31"/>
      <c r="K53" s="28"/>
      <c r="L53" s="28"/>
      <c r="M53" s="28"/>
      <c r="N53" s="28"/>
      <c r="O53" s="58"/>
      <c r="P53" s="60"/>
    </row>
    <row r="54" spans="2:16" ht="15" customHeight="1" x14ac:dyDescent="0.2">
      <c r="B54" s="26" t="s">
        <v>191</v>
      </c>
      <c r="C54" s="485">
        <f t="shared" si="9"/>
        <v>0</v>
      </c>
      <c r="D54" s="28"/>
      <c r="E54" s="28"/>
      <c r="F54" s="28"/>
      <c r="G54" s="28"/>
      <c r="H54" s="31"/>
      <c r="I54" s="31"/>
      <c r="J54" s="31"/>
      <c r="K54" s="28"/>
      <c r="L54" s="28"/>
      <c r="M54" s="28"/>
      <c r="N54" s="28"/>
      <c r="O54" s="58"/>
      <c r="P54" s="60"/>
    </row>
    <row r="55" spans="2:16" ht="15" customHeight="1" x14ac:dyDescent="0.2">
      <c r="B55" s="26" t="s">
        <v>192</v>
      </c>
      <c r="C55" s="485">
        <f t="shared" si="9"/>
        <v>0</v>
      </c>
      <c r="D55" s="28"/>
      <c r="E55" s="28"/>
      <c r="F55" s="28"/>
      <c r="G55" s="28"/>
      <c r="H55" s="31"/>
      <c r="I55" s="31"/>
      <c r="J55" s="31"/>
      <c r="K55" s="28"/>
      <c r="L55" s="28"/>
      <c r="M55" s="28"/>
      <c r="N55" s="28"/>
      <c r="O55" s="58"/>
      <c r="P55" s="60"/>
    </row>
    <row r="56" spans="2:16" ht="15" customHeight="1" x14ac:dyDescent="0.2">
      <c r="B56" s="26" t="s">
        <v>193</v>
      </c>
      <c r="C56" s="485">
        <f t="shared" si="9"/>
        <v>0</v>
      </c>
      <c r="D56" s="28"/>
      <c r="E56" s="28"/>
      <c r="F56" s="28"/>
      <c r="G56" s="28"/>
      <c r="H56" s="31"/>
      <c r="I56" s="31"/>
      <c r="J56" s="31"/>
      <c r="K56" s="28"/>
      <c r="L56" s="28"/>
      <c r="M56" s="28"/>
      <c r="N56" s="28"/>
      <c r="O56" s="58"/>
      <c r="P56" s="60"/>
    </row>
    <row r="57" spans="2:16" ht="15" customHeight="1" x14ac:dyDescent="0.2">
      <c r="B57" s="26" t="s">
        <v>194</v>
      </c>
      <c r="C57" s="485">
        <f t="shared" si="9"/>
        <v>0</v>
      </c>
      <c r="D57" s="28"/>
      <c r="E57" s="28"/>
      <c r="F57" s="28"/>
      <c r="G57" s="28"/>
      <c r="H57" s="31"/>
      <c r="I57" s="31"/>
      <c r="J57" s="31"/>
      <c r="K57" s="28"/>
      <c r="L57" s="28"/>
      <c r="M57" s="28"/>
      <c r="N57" s="28"/>
      <c r="O57" s="58"/>
      <c r="P57" s="60"/>
    </row>
    <row r="58" spans="2:16" ht="15" customHeight="1" x14ac:dyDescent="0.2">
      <c r="B58" s="26" t="s">
        <v>195</v>
      </c>
      <c r="C58" s="485">
        <f t="shared" si="9"/>
        <v>0</v>
      </c>
      <c r="D58" s="28"/>
      <c r="E58" s="28"/>
      <c r="F58" s="28"/>
      <c r="G58" s="28"/>
      <c r="H58" s="31"/>
      <c r="I58" s="31"/>
      <c r="J58" s="31"/>
      <c r="K58" s="28"/>
      <c r="L58" s="28"/>
      <c r="M58" s="28"/>
      <c r="N58" s="28"/>
      <c r="O58" s="58"/>
      <c r="P58" s="60"/>
    </row>
    <row r="59" spans="2:16" ht="15" customHeight="1" x14ac:dyDescent="0.2">
      <c r="B59" s="26" t="s">
        <v>196</v>
      </c>
      <c r="C59" s="485">
        <f t="shared" si="9"/>
        <v>0</v>
      </c>
      <c r="D59" s="28"/>
      <c r="E59" s="28"/>
      <c r="F59" s="28"/>
      <c r="G59" s="28"/>
      <c r="H59" s="31"/>
      <c r="I59" s="31"/>
      <c r="J59" s="31"/>
      <c r="K59" s="28"/>
      <c r="L59" s="28"/>
      <c r="M59" s="28"/>
      <c r="N59" s="28"/>
      <c r="O59" s="58"/>
      <c r="P59" s="60"/>
    </row>
    <row r="60" spans="2:16" ht="15" customHeight="1" x14ac:dyDescent="0.2">
      <c r="B60" s="26"/>
      <c r="C60" s="27">
        <f t="shared" si="0"/>
        <v>0</v>
      </c>
      <c r="D60" s="28"/>
      <c r="E60" s="28"/>
      <c r="F60" s="28"/>
      <c r="G60" s="28"/>
      <c r="H60" s="31"/>
      <c r="I60" s="31"/>
      <c r="J60" s="31"/>
      <c r="K60" s="28"/>
      <c r="L60" s="28"/>
      <c r="M60" s="28"/>
      <c r="N60" s="28"/>
      <c r="O60" s="58"/>
      <c r="P60" s="60"/>
    </row>
    <row r="61" spans="2:16" ht="39.75" customHeight="1" x14ac:dyDescent="0.2">
      <c r="B61" s="748" t="s">
        <v>4</v>
      </c>
      <c r="C61" s="749">
        <f t="shared" si="0"/>
        <v>0</v>
      </c>
      <c r="D61" s="749">
        <f t="shared" ref="D61:O61" si="10">SUM(D62:D71)</f>
        <v>0</v>
      </c>
      <c r="E61" s="749">
        <f t="shared" si="10"/>
        <v>0</v>
      </c>
      <c r="F61" s="749">
        <f t="shared" si="10"/>
        <v>0</v>
      </c>
      <c r="G61" s="749">
        <f t="shared" si="10"/>
        <v>0</v>
      </c>
      <c r="H61" s="749">
        <f t="shared" si="10"/>
        <v>0</v>
      </c>
      <c r="I61" s="749">
        <f t="shared" si="10"/>
        <v>0</v>
      </c>
      <c r="J61" s="749">
        <f t="shared" si="10"/>
        <v>0</v>
      </c>
      <c r="K61" s="749">
        <f t="shared" si="10"/>
        <v>0</v>
      </c>
      <c r="L61" s="749">
        <f t="shared" si="10"/>
        <v>0</v>
      </c>
      <c r="M61" s="749">
        <f t="shared" si="10"/>
        <v>0</v>
      </c>
      <c r="N61" s="749">
        <f t="shared" si="10"/>
        <v>0</v>
      </c>
      <c r="O61" s="750">
        <f t="shared" si="10"/>
        <v>0</v>
      </c>
      <c r="P61" s="751"/>
    </row>
    <row r="62" spans="2:16" ht="15" customHeight="1" x14ac:dyDescent="0.2">
      <c r="B62" s="26" t="s">
        <v>134</v>
      </c>
      <c r="C62" s="485">
        <f t="shared" si="0"/>
        <v>0</v>
      </c>
      <c r="D62" s="28"/>
      <c r="E62" s="28"/>
      <c r="F62" s="28"/>
      <c r="G62" s="28"/>
      <c r="H62" s="31"/>
      <c r="I62" s="31"/>
      <c r="J62" s="31"/>
      <c r="K62" s="28"/>
      <c r="L62" s="28"/>
      <c r="M62" s="28"/>
      <c r="N62" s="28"/>
      <c r="O62" s="58"/>
      <c r="P62" s="60"/>
    </row>
    <row r="63" spans="2:16" ht="15" customHeight="1" x14ac:dyDescent="0.2">
      <c r="B63" s="26" t="s">
        <v>6</v>
      </c>
      <c r="C63" s="485">
        <f t="shared" si="0"/>
        <v>0</v>
      </c>
      <c r="D63" s="28"/>
      <c r="E63" s="28"/>
      <c r="F63" s="28"/>
      <c r="G63" s="28"/>
      <c r="H63" s="31"/>
      <c r="I63" s="31"/>
      <c r="J63" s="31"/>
      <c r="K63" s="28"/>
      <c r="L63" s="28"/>
      <c r="M63" s="28"/>
      <c r="N63" s="28"/>
      <c r="O63" s="58"/>
      <c r="P63" s="60"/>
    </row>
    <row r="64" spans="2:16" ht="15" customHeight="1" x14ac:dyDescent="0.2">
      <c r="B64" s="26" t="s">
        <v>190</v>
      </c>
      <c r="C64" s="485">
        <f t="shared" si="0"/>
        <v>0</v>
      </c>
      <c r="D64" s="28"/>
      <c r="E64" s="28"/>
      <c r="F64" s="28"/>
      <c r="G64" s="28"/>
      <c r="H64" s="31"/>
      <c r="I64" s="31"/>
      <c r="J64" s="31"/>
      <c r="K64" s="28"/>
      <c r="L64" s="28"/>
      <c r="M64" s="28"/>
      <c r="N64" s="28"/>
      <c r="O64" s="58"/>
      <c r="P64" s="60"/>
    </row>
    <row r="65" spans="2:16" ht="15" customHeight="1" x14ac:dyDescent="0.2">
      <c r="B65" s="26" t="s">
        <v>191</v>
      </c>
      <c r="C65" s="485">
        <f t="shared" si="0"/>
        <v>0</v>
      </c>
      <c r="D65" s="28"/>
      <c r="E65" s="28"/>
      <c r="F65" s="28"/>
      <c r="G65" s="28"/>
      <c r="H65" s="31"/>
      <c r="I65" s="31"/>
      <c r="J65" s="31"/>
      <c r="K65" s="28"/>
      <c r="L65" s="28"/>
      <c r="M65" s="28"/>
      <c r="N65" s="28"/>
      <c r="O65" s="58"/>
      <c r="P65" s="60"/>
    </row>
    <row r="66" spans="2:16" ht="15" customHeight="1" x14ac:dyDescent="0.2">
      <c r="B66" s="26" t="s">
        <v>192</v>
      </c>
      <c r="C66" s="485">
        <f t="shared" si="0"/>
        <v>0</v>
      </c>
      <c r="D66" s="28"/>
      <c r="E66" s="28"/>
      <c r="F66" s="28"/>
      <c r="G66" s="28"/>
      <c r="H66" s="31"/>
      <c r="I66" s="31"/>
      <c r="J66" s="31"/>
      <c r="K66" s="28"/>
      <c r="L66" s="28"/>
      <c r="M66" s="28"/>
      <c r="N66" s="28"/>
      <c r="O66" s="58"/>
      <c r="P66" s="60"/>
    </row>
    <row r="67" spans="2:16" ht="15" customHeight="1" x14ac:dyDescent="0.2">
      <c r="B67" s="26" t="s">
        <v>193</v>
      </c>
      <c r="C67" s="485">
        <f t="shared" si="0"/>
        <v>0</v>
      </c>
      <c r="D67" s="28"/>
      <c r="E67" s="28"/>
      <c r="F67" s="28"/>
      <c r="G67" s="28"/>
      <c r="H67" s="31"/>
      <c r="I67" s="31"/>
      <c r="J67" s="31"/>
      <c r="K67" s="28"/>
      <c r="L67" s="28"/>
      <c r="M67" s="28"/>
      <c r="N67" s="28"/>
      <c r="O67" s="58"/>
      <c r="P67" s="60"/>
    </row>
    <row r="68" spans="2:16" ht="15" customHeight="1" x14ac:dyDescent="0.2">
      <c r="B68" s="26" t="s">
        <v>194</v>
      </c>
      <c r="C68" s="485">
        <f t="shared" si="0"/>
        <v>0</v>
      </c>
      <c r="D68" s="28"/>
      <c r="E68" s="28"/>
      <c r="F68" s="28"/>
      <c r="G68" s="28"/>
      <c r="H68" s="31"/>
      <c r="I68" s="31"/>
      <c r="J68" s="31"/>
      <c r="K68" s="28"/>
      <c r="L68" s="28"/>
      <c r="M68" s="28"/>
      <c r="N68" s="28"/>
      <c r="O68" s="58"/>
      <c r="P68" s="60"/>
    </row>
    <row r="69" spans="2:16" ht="15" customHeight="1" x14ac:dyDescent="0.2">
      <c r="B69" s="26" t="s">
        <v>195</v>
      </c>
      <c r="C69" s="485">
        <f t="shared" si="0"/>
        <v>0</v>
      </c>
      <c r="D69" s="28"/>
      <c r="E69" s="28"/>
      <c r="F69" s="28"/>
      <c r="G69" s="28"/>
      <c r="H69" s="31"/>
      <c r="I69" s="31"/>
      <c r="J69" s="31"/>
      <c r="K69" s="28"/>
      <c r="L69" s="28"/>
      <c r="M69" s="28"/>
      <c r="N69" s="28"/>
      <c r="O69" s="58"/>
      <c r="P69" s="60"/>
    </row>
    <row r="70" spans="2:16" ht="15" customHeight="1" x14ac:dyDescent="0.2">
      <c r="B70" s="26" t="s">
        <v>196</v>
      </c>
      <c r="C70" s="485">
        <f t="shared" si="0"/>
        <v>0</v>
      </c>
      <c r="D70" s="28"/>
      <c r="E70" s="28"/>
      <c r="F70" s="28"/>
      <c r="G70" s="28"/>
      <c r="H70" s="31"/>
      <c r="I70" s="31"/>
      <c r="J70" s="31"/>
      <c r="K70" s="28"/>
      <c r="L70" s="28"/>
      <c r="M70" s="28"/>
      <c r="N70" s="28"/>
      <c r="O70" s="58"/>
      <c r="P70" s="60"/>
    </row>
    <row r="71" spans="2:16" ht="15" customHeight="1" thickBot="1" x14ac:dyDescent="0.25">
      <c r="B71" s="32"/>
      <c r="C71" s="33">
        <f t="shared" si="0"/>
        <v>0</v>
      </c>
      <c r="D71" s="34"/>
      <c r="E71" s="34"/>
      <c r="F71" s="34"/>
      <c r="G71" s="34"/>
      <c r="H71" s="35"/>
      <c r="I71" s="35"/>
      <c r="J71" s="35"/>
      <c r="K71" s="34"/>
      <c r="L71" s="34"/>
      <c r="M71" s="34"/>
      <c r="N71" s="34"/>
      <c r="O71" s="59"/>
      <c r="P71" s="61"/>
    </row>
    <row r="72" spans="2:16" ht="39.75" customHeight="1" thickBot="1" x14ac:dyDescent="0.25">
      <c r="B72" s="752" t="s">
        <v>5</v>
      </c>
      <c r="C72" s="753">
        <f t="shared" si="0"/>
        <v>0</v>
      </c>
      <c r="D72" s="753">
        <f t="shared" ref="D72:O72" si="11">D5+D16+D39+D50+D61</f>
        <v>0</v>
      </c>
      <c r="E72" s="753">
        <f t="shared" si="11"/>
        <v>0</v>
      </c>
      <c r="F72" s="753">
        <f t="shared" si="11"/>
        <v>0</v>
      </c>
      <c r="G72" s="753">
        <f t="shared" si="11"/>
        <v>0</v>
      </c>
      <c r="H72" s="753">
        <f t="shared" si="11"/>
        <v>0</v>
      </c>
      <c r="I72" s="753">
        <f t="shared" si="11"/>
        <v>0</v>
      </c>
      <c r="J72" s="753">
        <f t="shared" si="11"/>
        <v>0</v>
      </c>
      <c r="K72" s="753">
        <f t="shared" si="11"/>
        <v>0</v>
      </c>
      <c r="L72" s="753">
        <f t="shared" si="11"/>
        <v>0</v>
      </c>
      <c r="M72" s="753">
        <f t="shared" si="11"/>
        <v>0</v>
      </c>
      <c r="N72" s="753">
        <f t="shared" si="11"/>
        <v>0</v>
      </c>
      <c r="O72" s="754">
        <f t="shared" si="11"/>
        <v>0</v>
      </c>
      <c r="P72" s="755"/>
    </row>
  </sheetData>
  <sheetProtection formatColumns="0" formatRows="0" selectLockedCells="1"/>
  <mergeCells count="1">
    <mergeCell ref="B2:P2"/>
  </mergeCells>
  <printOptions horizontalCentered="1"/>
  <pageMargins left="0.25" right="0.25" top="0.47" bottom="0.28000000000000003" header="0.3" footer="0.3"/>
  <pageSetup paperSize="9" scale="62" orientation="landscape" horizont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sheetPr>
  <dimension ref="A2:P21"/>
  <sheetViews>
    <sheetView topLeftCell="B1" workbookViewId="0">
      <selection activeCell="J21" sqref="J21"/>
    </sheetView>
  </sheetViews>
  <sheetFormatPr baseColWidth="10" defaultRowHeight="12.75" x14ac:dyDescent="0.2"/>
  <cols>
    <col min="1" max="1" width="5.28515625" style="166" customWidth="1"/>
    <col min="2" max="2" width="23.42578125" customWidth="1"/>
  </cols>
  <sheetData>
    <row r="2" spans="1:16" ht="19.5" x14ac:dyDescent="0.4">
      <c r="A2" s="1065" t="s">
        <v>1707</v>
      </c>
      <c r="B2" s="1065"/>
      <c r="C2" s="1065"/>
      <c r="D2" s="1065"/>
      <c r="E2" s="1065"/>
      <c r="F2" s="1065"/>
      <c r="G2" s="1065"/>
      <c r="H2" s="1065"/>
      <c r="I2" s="1065"/>
      <c r="J2" s="1065"/>
      <c r="K2" s="1065"/>
      <c r="L2" s="1065"/>
      <c r="M2" s="1065"/>
      <c r="N2" s="1065"/>
      <c r="O2" s="1065"/>
      <c r="P2" s="1065"/>
    </row>
    <row r="3" spans="1:16" s="166" customFormat="1" ht="45" x14ac:dyDescent="0.2">
      <c r="A3" s="565" t="s">
        <v>57</v>
      </c>
      <c r="B3" s="826" t="s">
        <v>217</v>
      </c>
      <c r="C3" s="826" t="s">
        <v>218</v>
      </c>
      <c r="D3" s="826" t="s">
        <v>219</v>
      </c>
      <c r="E3" s="826" t="s">
        <v>220</v>
      </c>
      <c r="F3" s="826" t="s">
        <v>221</v>
      </c>
      <c r="G3" s="826" t="s">
        <v>222</v>
      </c>
      <c r="H3" s="826" t="s">
        <v>223</v>
      </c>
      <c r="I3" s="826" t="s">
        <v>224</v>
      </c>
      <c r="J3" s="826" t="s">
        <v>225</v>
      </c>
      <c r="K3" s="826" t="s">
        <v>226</v>
      </c>
      <c r="L3" s="826" t="s">
        <v>227</v>
      </c>
      <c r="M3" s="826" t="s">
        <v>228</v>
      </c>
      <c r="N3" s="826" t="s">
        <v>229</v>
      </c>
      <c r="O3" s="826" t="s">
        <v>230</v>
      </c>
      <c r="P3" s="826" t="s">
        <v>231</v>
      </c>
    </row>
    <row r="4" spans="1:16" x14ac:dyDescent="0.2">
      <c r="A4" s="564">
        <v>1</v>
      </c>
      <c r="B4" s="410"/>
      <c r="C4" s="411"/>
      <c r="D4" s="412"/>
      <c r="E4" s="410"/>
      <c r="F4" s="412"/>
      <c r="G4" s="413"/>
      <c r="H4" s="413"/>
      <c r="I4" s="414"/>
      <c r="J4" s="410"/>
      <c r="K4" s="413"/>
      <c r="L4" s="410"/>
      <c r="M4" s="410"/>
      <c r="N4" s="413"/>
      <c r="O4" s="410"/>
      <c r="P4" s="413"/>
    </row>
    <row r="5" spans="1:16" x14ac:dyDescent="0.2">
      <c r="A5" s="564">
        <v>2</v>
      </c>
      <c r="B5" s="415"/>
      <c r="C5" s="416"/>
      <c r="D5" s="417"/>
      <c r="E5" s="415"/>
      <c r="F5" s="412"/>
      <c r="G5" s="413"/>
      <c r="H5" s="413"/>
      <c r="I5" s="410"/>
      <c r="J5" s="410"/>
      <c r="K5" s="413"/>
      <c r="L5" s="410"/>
      <c r="M5" s="410"/>
      <c r="N5" s="413"/>
      <c r="O5" s="410"/>
      <c r="P5" s="413"/>
    </row>
    <row r="6" spans="1:16" x14ac:dyDescent="0.2">
      <c r="A6" s="564">
        <v>3</v>
      </c>
      <c r="B6" s="410"/>
      <c r="C6" s="411"/>
      <c r="D6" s="412"/>
      <c r="E6" s="410"/>
      <c r="F6" s="412"/>
      <c r="G6" s="413"/>
      <c r="H6" s="413"/>
      <c r="I6" s="414"/>
      <c r="J6" s="410"/>
      <c r="K6" s="413"/>
      <c r="L6" s="410"/>
      <c r="M6" s="410"/>
      <c r="N6" s="413"/>
      <c r="O6" s="410"/>
      <c r="P6" s="413"/>
    </row>
    <row r="7" spans="1:16" x14ac:dyDescent="0.2">
      <c r="A7" s="564">
        <v>4</v>
      </c>
      <c r="B7" s="415"/>
      <c r="C7" s="416"/>
      <c r="D7" s="417"/>
      <c r="E7" s="415"/>
      <c r="F7" s="412"/>
      <c r="G7" s="413"/>
      <c r="H7" s="413"/>
      <c r="I7" s="410"/>
      <c r="J7" s="410"/>
      <c r="K7" s="413"/>
      <c r="L7" s="410"/>
      <c r="M7" s="410"/>
      <c r="N7" s="413"/>
      <c r="O7" s="410"/>
      <c r="P7" s="413"/>
    </row>
    <row r="8" spans="1:16" x14ac:dyDescent="0.2">
      <c r="A8" s="564">
        <v>5</v>
      </c>
      <c r="B8" s="410"/>
      <c r="C8" s="411"/>
      <c r="D8" s="412"/>
      <c r="E8" s="410"/>
      <c r="F8" s="412"/>
      <c r="G8" s="413"/>
      <c r="H8" s="413"/>
      <c r="I8" s="414"/>
      <c r="J8" s="410"/>
      <c r="K8" s="413"/>
      <c r="L8" s="410"/>
      <c r="M8" s="410"/>
      <c r="N8" s="413"/>
      <c r="O8" s="410"/>
      <c r="P8" s="413"/>
    </row>
    <row r="9" spans="1:16" x14ac:dyDescent="0.2">
      <c r="A9" s="564">
        <v>6</v>
      </c>
      <c r="B9" s="415"/>
      <c r="C9" s="416"/>
      <c r="D9" s="417"/>
      <c r="E9" s="415"/>
      <c r="F9" s="412"/>
      <c r="G9" s="413"/>
      <c r="H9" s="413"/>
      <c r="I9" s="410"/>
      <c r="J9" s="410"/>
      <c r="K9" s="413"/>
      <c r="L9" s="410"/>
      <c r="M9" s="410"/>
      <c r="N9" s="413"/>
      <c r="O9" s="410"/>
      <c r="P9" s="413"/>
    </row>
    <row r="10" spans="1:16" x14ac:dyDescent="0.2">
      <c r="A10" s="564">
        <v>7</v>
      </c>
      <c r="B10" s="410"/>
      <c r="C10" s="411"/>
      <c r="D10" s="412"/>
      <c r="E10" s="410"/>
      <c r="F10" s="412"/>
      <c r="G10" s="413"/>
      <c r="H10" s="413"/>
      <c r="I10" s="414"/>
      <c r="J10" s="410"/>
      <c r="K10" s="413"/>
      <c r="L10" s="410"/>
      <c r="M10" s="410"/>
      <c r="N10" s="413"/>
      <c r="O10" s="410"/>
      <c r="P10" s="413"/>
    </row>
    <row r="11" spans="1:16" x14ac:dyDescent="0.2">
      <c r="A11" s="564">
        <v>8</v>
      </c>
      <c r="B11" s="415"/>
      <c r="C11" s="416"/>
      <c r="D11" s="417"/>
      <c r="E11" s="415"/>
      <c r="F11" s="412"/>
      <c r="G11" s="413"/>
      <c r="H11" s="413"/>
      <c r="I11" s="410"/>
      <c r="J11" s="410"/>
      <c r="K11" s="413"/>
      <c r="L11" s="410"/>
      <c r="M11" s="410"/>
      <c r="N11" s="413"/>
      <c r="O11" s="410"/>
      <c r="P11" s="413"/>
    </row>
    <row r="12" spans="1:16" x14ac:dyDescent="0.2">
      <c r="A12" s="564">
        <v>9</v>
      </c>
      <c r="B12" s="410"/>
      <c r="C12" s="411"/>
      <c r="D12" s="412"/>
      <c r="E12" s="410"/>
      <c r="F12" s="412"/>
      <c r="G12" s="413"/>
      <c r="H12" s="413"/>
      <c r="I12" s="414"/>
      <c r="J12" s="410"/>
      <c r="K12" s="413"/>
      <c r="L12" s="410"/>
      <c r="M12" s="410"/>
      <c r="N12" s="413"/>
      <c r="O12" s="410"/>
      <c r="P12" s="413"/>
    </row>
    <row r="13" spans="1:16" x14ac:dyDescent="0.2">
      <c r="A13" s="564">
        <v>10</v>
      </c>
      <c r="B13" s="415"/>
      <c r="C13" s="416"/>
      <c r="D13" s="417"/>
      <c r="E13" s="415"/>
      <c r="F13" s="412"/>
      <c r="G13" s="413"/>
      <c r="H13" s="413"/>
      <c r="I13" s="410"/>
      <c r="J13" s="410"/>
      <c r="K13" s="413"/>
      <c r="L13" s="410"/>
      <c r="M13" s="410"/>
      <c r="N13" s="413"/>
      <c r="O13" s="410"/>
      <c r="P13" s="413"/>
    </row>
    <row r="14" spans="1:16" x14ac:dyDescent="0.2">
      <c r="A14" s="564">
        <v>11</v>
      </c>
      <c r="B14" s="410"/>
      <c r="C14" s="411"/>
      <c r="D14" s="412"/>
      <c r="E14" s="410"/>
      <c r="F14" s="412"/>
      <c r="G14" s="413"/>
      <c r="H14" s="413"/>
      <c r="I14" s="414"/>
      <c r="J14" s="410"/>
      <c r="K14" s="413"/>
      <c r="L14" s="410"/>
      <c r="M14" s="410"/>
      <c r="N14" s="413"/>
      <c r="O14" s="410"/>
      <c r="P14" s="413"/>
    </row>
    <row r="15" spans="1:16" x14ac:dyDescent="0.2">
      <c r="A15" s="564">
        <v>12</v>
      </c>
      <c r="B15" s="415"/>
      <c r="C15" s="416"/>
      <c r="D15" s="417"/>
      <c r="E15" s="415"/>
      <c r="F15" s="412"/>
      <c r="G15" s="413"/>
      <c r="H15" s="413"/>
      <c r="I15" s="410"/>
      <c r="J15" s="410"/>
      <c r="K15" s="413"/>
      <c r="L15" s="410"/>
      <c r="M15" s="410"/>
      <c r="N15" s="413"/>
      <c r="O15" s="410"/>
      <c r="P15" s="413"/>
    </row>
    <row r="16" spans="1:16" x14ac:dyDescent="0.2">
      <c r="A16" s="564">
        <v>13</v>
      </c>
      <c r="B16" s="410"/>
      <c r="C16" s="411"/>
      <c r="D16" s="412"/>
      <c r="E16" s="410"/>
      <c r="F16" s="412"/>
      <c r="G16" s="413"/>
      <c r="H16" s="413"/>
      <c r="I16" s="414"/>
      <c r="J16" s="410"/>
      <c r="K16" s="413"/>
      <c r="L16" s="410"/>
      <c r="M16" s="410"/>
      <c r="N16" s="413"/>
      <c r="O16" s="410"/>
      <c r="P16" s="413"/>
    </row>
    <row r="17" spans="1:16" x14ac:dyDescent="0.2">
      <c r="A17" s="564">
        <v>14</v>
      </c>
      <c r="B17" s="415"/>
      <c r="C17" s="416"/>
      <c r="D17" s="417"/>
      <c r="E17" s="415"/>
      <c r="F17" s="412"/>
      <c r="G17" s="413"/>
      <c r="H17" s="413"/>
      <c r="I17" s="410"/>
      <c r="J17" s="410"/>
      <c r="K17" s="413"/>
      <c r="L17" s="410"/>
      <c r="M17" s="410"/>
      <c r="N17" s="413"/>
      <c r="O17" s="410"/>
      <c r="P17" s="413"/>
    </row>
    <row r="18" spans="1:16" x14ac:dyDescent="0.2">
      <c r="A18" s="564">
        <v>15</v>
      </c>
      <c r="B18" s="410"/>
      <c r="C18" s="411"/>
      <c r="D18" s="412"/>
      <c r="E18" s="410"/>
      <c r="F18" s="412"/>
      <c r="G18" s="413"/>
      <c r="H18" s="413"/>
      <c r="I18" s="414"/>
      <c r="J18" s="410"/>
      <c r="K18" s="413"/>
      <c r="L18" s="410"/>
      <c r="M18" s="410"/>
      <c r="N18" s="413"/>
      <c r="O18" s="410"/>
      <c r="P18" s="413"/>
    </row>
    <row r="19" spans="1:16" x14ac:dyDescent="0.2">
      <c r="A19" s="564">
        <v>16</v>
      </c>
      <c r="B19" s="415"/>
      <c r="C19" s="416"/>
      <c r="D19" s="417"/>
      <c r="E19" s="415"/>
      <c r="F19" s="412"/>
      <c r="G19" s="413"/>
      <c r="H19" s="413"/>
      <c r="I19" s="410"/>
      <c r="J19" s="410"/>
      <c r="K19" s="413"/>
      <c r="L19" s="410"/>
      <c r="M19" s="410"/>
      <c r="N19" s="413"/>
      <c r="O19" s="410"/>
      <c r="P19" s="413"/>
    </row>
    <row r="20" spans="1:16" x14ac:dyDescent="0.2">
      <c r="A20" s="564">
        <v>17</v>
      </c>
      <c r="B20" s="410"/>
      <c r="C20" s="411"/>
      <c r="D20" s="412"/>
      <c r="E20" s="410"/>
      <c r="F20" s="412"/>
      <c r="G20" s="413"/>
      <c r="H20" s="413"/>
      <c r="I20" s="414"/>
      <c r="J20" s="410"/>
      <c r="K20" s="413"/>
      <c r="L20" s="410"/>
      <c r="M20" s="410"/>
      <c r="N20" s="413"/>
      <c r="O20" s="410"/>
      <c r="P20" s="413"/>
    </row>
    <row r="21" spans="1:16" x14ac:dyDescent="0.2">
      <c r="A21" s="564">
        <v>18</v>
      </c>
      <c r="B21" s="415"/>
      <c r="C21" s="416"/>
      <c r="D21" s="417"/>
      <c r="E21" s="415"/>
      <c r="F21" s="412"/>
      <c r="G21" s="413"/>
      <c r="H21" s="413"/>
      <c r="I21" s="410"/>
      <c r="J21" s="410"/>
      <c r="K21" s="413"/>
      <c r="L21" s="410"/>
      <c r="M21" s="410"/>
      <c r="N21" s="413"/>
      <c r="O21" s="410"/>
      <c r="P21" s="413"/>
    </row>
  </sheetData>
  <mergeCells count="1">
    <mergeCell ref="A2:P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C0C0C0"/>
  </sheetPr>
  <dimension ref="B1:D94"/>
  <sheetViews>
    <sheetView zoomScale="120" zoomScaleNormal="120" zoomScaleSheetLayoutView="90" workbookViewId="0">
      <selection activeCell="C9" sqref="C9"/>
    </sheetView>
  </sheetViews>
  <sheetFormatPr baseColWidth="10" defaultColWidth="11.42578125" defaultRowHeight="14.25" x14ac:dyDescent="0.2"/>
  <cols>
    <col min="1" max="1" width="1.42578125" style="2" customWidth="1"/>
    <col min="2" max="2" width="4.7109375" style="167" customWidth="1"/>
    <col min="3" max="3" width="97.42578125" style="2" customWidth="1"/>
    <col min="4" max="16384" width="11.42578125" style="2"/>
  </cols>
  <sheetData>
    <row r="1" spans="2:4" x14ac:dyDescent="0.2">
      <c r="C1" s="171"/>
    </row>
    <row r="2" spans="2:4" ht="15.75" x14ac:dyDescent="0.2">
      <c r="B2" s="1066" t="s">
        <v>925</v>
      </c>
      <c r="C2" s="1066"/>
    </row>
    <row r="3" spans="2:4" ht="18.75" customHeight="1" x14ac:dyDescent="0.2">
      <c r="B3" s="1067" t="s">
        <v>926</v>
      </c>
      <c r="C3" s="1067"/>
    </row>
    <row r="4" spans="2:4" x14ac:dyDescent="0.2">
      <c r="B4" s="569" t="s">
        <v>237</v>
      </c>
      <c r="C4" s="396"/>
    </row>
    <row r="5" spans="2:4" x14ac:dyDescent="0.2">
      <c r="B5" s="566"/>
      <c r="C5" s="396"/>
      <c r="D5" s="169"/>
    </row>
    <row r="6" spans="2:4" ht="14.25" customHeight="1" x14ac:dyDescent="0.2">
      <c r="B6" s="1070" t="s">
        <v>10</v>
      </c>
      <c r="C6" s="1071"/>
    </row>
    <row r="7" spans="2:4" x14ac:dyDescent="0.2">
      <c r="B7" s="168">
        <v>1</v>
      </c>
      <c r="C7" s="56"/>
    </row>
    <row r="8" spans="2:4" x14ac:dyDescent="0.2">
      <c r="B8" s="170">
        <v>2</v>
      </c>
      <c r="C8" s="56"/>
    </row>
    <row r="9" spans="2:4" x14ac:dyDescent="0.2">
      <c r="B9" s="170">
        <v>3</v>
      </c>
      <c r="C9" s="56"/>
    </row>
    <row r="10" spans="2:4" x14ac:dyDescent="0.2">
      <c r="B10" s="170">
        <v>4</v>
      </c>
      <c r="C10" s="56"/>
    </row>
    <row r="11" spans="2:4" x14ac:dyDescent="0.2">
      <c r="B11" s="170">
        <v>5</v>
      </c>
      <c r="C11" s="56"/>
    </row>
    <row r="12" spans="2:4" x14ac:dyDescent="0.2">
      <c r="B12" s="170">
        <v>6</v>
      </c>
      <c r="C12" s="56"/>
    </row>
    <row r="13" spans="2:4" x14ac:dyDescent="0.2">
      <c r="B13" s="170">
        <v>7</v>
      </c>
      <c r="C13" s="56"/>
    </row>
    <row r="14" spans="2:4" x14ac:dyDescent="0.2">
      <c r="B14" s="170">
        <v>8</v>
      </c>
      <c r="C14" s="56"/>
    </row>
    <row r="15" spans="2:4" x14ac:dyDescent="0.2">
      <c r="C15" s="169"/>
    </row>
    <row r="16" spans="2:4" x14ac:dyDescent="0.2">
      <c r="B16" s="1044" t="s">
        <v>11</v>
      </c>
      <c r="C16" s="1046"/>
    </row>
    <row r="17" spans="2:3" x14ac:dyDescent="0.2">
      <c r="B17" s="168">
        <v>1</v>
      </c>
      <c r="C17" s="56"/>
    </row>
    <row r="18" spans="2:3" x14ac:dyDescent="0.2">
      <c r="B18" s="168">
        <v>2</v>
      </c>
      <c r="C18" s="56"/>
    </row>
    <row r="19" spans="2:3" x14ac:dyDescent="0.2">
      <c r="B19" s="168">
        <v>3</v>
      </c>
      <c r="C19" s="56"/>
    </row>
    <row r="20" spans="2:3" x14ac:dyDescent="0.2">
      <c r="B20" s="168">
        <v>4</v>
      </c>
      <c r="C20" s="56"/>
    </row>
    <row r="21" spans="2:3" x14ac:dyDescent="0.2">
      <c r="B21" s="168">
        <v>5</v>
      </c>
      <c r="C21" s="56"/>
    </row>
    <row r="22" spans="2:3" x14ac:dyDescent="0.2">
      <c r="B22" s="168">
        <v>6</v>
      </c>
      <c r="C22" s="56"/>
    </row>
    <row r="23" spans="2:3" x14ac:dyDescent="0.2">
      <c r="B23" s="168">
        <v>7</v>
      </c>
      <c r="C23" s="56"/>
    </row>
    <row r="24" spans="2:3" x14ac:dyDescent="0.2">
      <c r="B24" s="168">
        <v>8</v>
      </c>
      <c r="C24" s="56"/>
    </row>
    <row r="26" spans="2:3" x14ac:dyDescent="0.2">
      <c r="B26" s="1044" t="s">
        <v>137</v>
      </c>
      <c r="C26" s="1046"/>
    </row>
    <row r="27" spans="2:3" x14ac:dyDescent="0.2">
      <c r="B27" s="168">
        <v>1</v>
      </c>
      <c r="C27" s="56"/>
    </row>
    <row r="28" spans="2:3" x14ac:dyDescent="0.2">
      <c r="B28" s="168">
        <v>2</v>
      </c>
      <c r="C28" s="56"/>
    </row>
    <row r="29" spans="2:3" x14ac:dyDescent="0.2">
      <c r="B29" s="168">
        <v>3</v>
      </c>
      <c r="C29" s="56"/>
    </row>
    <row r="30" spans="2:3" x14ac:dyDescent="0.2">
      <c r="B30" s="168">
        <v>4</v>
      </c>
      <c r="C30" s="56"/>
    </row>
    <row r="31" spans="2:3" x14ac:dyDescent="0.2">
      <c r="B31" s="168">
        <v>5</v>
      </c>
      <c r="C31" s="56"/>
    </row>
    <row r="32" spans="2:3" x14ac:dyDescent="0.2">
      <c r="B32" s="168">
        <v>6</v>
      </c>
      <c r="C32" s="56"/>
    </row>
    <row r="33" spans="2:3" x14ac:dyDescent="0.2">
      <c r="B33" s="168">
        <v>7</v>
      </c>
      <c r="C33" s="56"/>
    </row>
    <row r="34" spans="2:3" x14ac:dyDescent="0.2">
      <c r="B34" s="168">
        <v>8</v>
      </c>
      <c r="C34" s="56"/>
    </row>
    <row r="36" spans="2:3" x14ac:dyDescent="0.2">
      <c r="B36" s="1044" t="s">
        <v>12</v>
      </c>
      <c r="C36" s="1046"/>
    </row>
    <row r="37" spans="2:3" x14ac:dyDescent="0.2">
      <c r="B37" s="168">
        <v>1</v>
      </c>
      <c r="C37" s="56"/>
    </row>
    <row r="38" spans="2:3" x14ac:dyDescent="0.2">
      <c r="B38" s="168">
        <v>2</v>
      </c>
      <c r="C38" s="56"/>
    </row>
    <row r="39" spans="2:3" x14ac:dyDescent="0.2">
      <c r="B39" s="168">
        <v>3</v>
      </c>
      <c r="C39" s="56"/>
    </row>
    <row r="40" spans="2:3" x14ac:dyDescent="0.2">
      <c r="B40" s="168">
        <v>4</v>
      </c>
      <c r="C40" s="56"/>
    </row>
    <row r="41" spans="2:3" x14ac:dyDescent="0.2">
      <c r="B41" s="168">
        <v>5</v>
      </c>
      <c r="C41" s="56"/>
    </row>
    <row r="42" spans="2:3" x14ac:dyDescent="0.2">
      <c r="B42" s="168">
        <v>6</v>
      </c>
      <c r="C42" s="56"/>
    </row>
    <row r="43" spans="2:3" x14ac:dyDescent="0.2">
      <c r="B43" s="168">
        <v>7</v>
      </c>
      <c r="C43" s="56"/>
    </row>
    <row r="44" spans="2:3" x14ac:dyDescent="0.2">
      <c r="B44" s="168">
        <v>8</v>
      </c>
      <c r="C44" s="56"/>
    </row>
    <row r="46" spans="2:3" x14ac:dyDescent="0.2">
      <c r="B46" s="1044" t="s">
        <v>13</v>
      </c>
      <c r="C46" s="1046"/>
    </row>
    <row r="47" spans="2:3" x14ac:dyDescent="0.2">
      <c r="B47" s="168">
        <v>1</v>
      </c>
      <c r="C47" s="56"/>
    </row>
    <row r="48" spans="2:3" x14ac:dyDescent="0.2">
      <c r="B48" s="168">
        <v>2</v>
      </c>
      <c r="C48" s="56"/>
    </row>
    <row r="49" spans="2:3" x14ac:dyDescent="0.2">
      <c r="B49" s="168">
        <v>3</v>
      </c>
      <c r="C49" s="56"/>
    </row>
    <row r="50" spans="2:3" x14ac:dyDescent="0.2">
      <c r="B50" s="168">
        <v>4</v>
      </c>
      <c r="C50" s="56"/>
    </row>
    <row r="51" spans="2:3" x14ac:dyDescent="0.2">
      <c r="B51" s="168">
        <v>5</v>
      </c>
      <c r="C51" s="56"/>
    </row>
    <row r="52" spans="2:3" x14ac:dyDescent="0.2">
      <c r="B52" s="168">
        <v>6</v>
      </c>
      <c r="C52" s="56"/>
    </row>
    <row r="53" spans="2:3" x14ac:dyDescent="0.2">
      <c r="B53" s="168">
        <v>7</v>
      </c>
      <c r="C53" s="56"/>
    </row>
    <row r="54" spans="2:3" x14ac:dyDescent="0.2">
      <c r="B54" s="168">
        <v>8</v>
      </c>
      <c r="C54" s="56"/>
    </row>
    <row r="56" spans="2:3" x14ac:dyDescent="0.2">
      <c r="B56" s="1044" t="s">
        <v>238</v>
      </c>
      <c r="C56" s="1046"/>
    </row>
    <row r="57" spans="2:3" x14ac:dyDescent="0.2">
      <c r="B57" s="168">
        <v>1</v>
      </c>
      <c r="C57" s="56"/>
    </row>
    <row r="58" spans="2:3" x14ac:dyDescent="0.2">
      <c r="B58" s="168">
        <v>2</v>
      </c>
      <c r="C58" s="56"/>
    </row>
    <row r="59" spans="2:3" x14ac:dyDescent="0.2">
      <c r="B59" s="168">
        <v>3</v>
      </c>
      <c r="C59" s="56"/>
    </row>
    <row r="60" spans="2:3" x14ac:dyDescent="0.2">
      <c r="B60" s="168">
        <v>4</v>
      </c>
      <c r="C60" s="56"/>
    </row>
    <row r="61" spans="2:3" x14ac:dyDescent="0.2">
      <c r="B61" s="168">
        <v>5</v>
      </c>
      <c r="C61" s="56"/>
    </row>
    <row r="62" spans="2:3" x14ac:dyDescent="0.2">
      <c r="B62" s="168">
        <v>6</v>
      </c>
      <c r="C62" s="56"/>
    </row>
    <row r="63" spans="2:3" x14ac:dyDescent="0.2">
      <c r="B63" s="168">
        <v>7</v>
      </c>
      <c r="C63" s="56"/>
    </row>
    <row r="64" spans="2:3" x14ac:dyDescent="0.2">
      <c r="B64" s="168">
        <v>8</v>
      </c>
      <c r="C64" s="56"/>
    </row>
    <row r="66" spans="2:3" x14ac:dyDescent="0.2">
      <c r="B66" s="1069" t="s">
        <v>239</v>
      </c>
      <c r="C66" s="1069"/>
    </row>
    <row r="67" spans="2:3" x14ac:dyDescent="0.2">
      <c r="B67" s="567">
        <v>1</v>
      </c>
      <c r="C67" s="56"/>
    </row>
    <row r="68" spans="2:3" x14ac:dyDescent="0.2">
      <c r="B68" s="567">
        <v>2</v>
      </c>
      <c r="C68" s="56"/>
    </row>
    <row r="69" spans="2:3" x14ac:dyDescent="0.2">
      <c r="B69" s="567">
        <v>3</v>
      </c>
      <c r="C69" s="56"/>
    </row>
    <row r="70" spans="2:3" x14ac:dyDescent="0.2">
      <c r="B70" s="567">
        <v>4</v>
      </c>
      <c r="C70" s="56"/>
    </row>
    <row r="71" spans="2:3" x14ac:dyDescent="0.2">
      <c r="B71" s="567">
        <v>5</v>
      </c>
      <c r="C71" s="56"/>
    </row>
    <row r="72" spans="2:3" x14ac:dyDescent="0.2">
      <c r="B72" s="567">
        <v>6</v>
      </c>
      <c r="C72" s="56"/>
    </row>
    <row r="73" spans="2:3" x14ac:dyDescent="0.2">
      <c r="B73" s="567">
        <v>7</v>
      </c>
      <c r="C73" s="56"/>
    </row>
    <row r="74" spans="2:3" x14ac:dyDescent="0.2">
      <c r="B74" s="567">
        <v>8</v>
      </c>
      <c r="C74" s="56"/>
    </row>
    <row r="75" spans="2:3" x14ac:dyDescent="0.2">
      <c r="B75" s="568"/>
    </row>
    <row r="76" spans="2:3" x14ac:dyDescent="0.2">
      <c r="B76" s="1069" t="s">
        <v>240</v>
      </c>
      <c r="C76" s="1069"/>
    </row>
    <row r="77" spans="2:3" x14ac:dyDescent="0.2">
      <c r="B77" s="567">
        <v>1</v>
      </c>
      <c r="C77" s="395"/>
    </row>
    <row r="78" spans="2:3" x14ac:dyDescent="0.2">
      <c r="B78" s="567">
        <v>2</v>
      </c>
      <c r="C78" s="395"/>
    </row>
    <row r="79" spans="2:3" x14ac:dyDescent="0.2">
      <c r="B79" s="567">
        <v>3</v>
      </c>
      <c r="C79" s="395"/>
    </row>
    <row r="80" spans="2:3" x14ac:dyDescent="0.2">
      <c r="B80" s="567">
        <v>4</v>
      </c>
      <c r="C80" s="395"/>
    </row>
    <row r="81" spans="2:3" x14ac:dyDescent="0.2">
      <c r="B81" s="567">
        <v>5</v>
      </c>
      <c r="C81" s="395"/>
    </row>
    <row r="82" spans="2:3" x14ac:dyDescent="0.2">
      <c r="B82" s="567">
        <v>6</v>
      </c>
      <c r="C82" s="395"/>
    </row>
    <row r="83" spans="2:3" x14ac:dyDescent="0.2">
      <c r="B83" s="567">
        <v>7</v>
      </c>
      <c r="C83" s="395"/>
    </row>
    <row r="84" spans="2:3" x14ac:dyDescent="0.2">
      <c r="B84" s="567">
        <v>8</v>
      </c>
      <c r="C84" s="395"/>
    </row>
    <row r="85" spans="2:3" x14ac:dyDescent="0.2">
      <c r="B85" s="568"/>
      <c r="C85" s="394"/>
    </row>
    <row r="86" spans="2:3" ht="29.45" customHeight="1" x14ac:dyDescent="0.2">
      <c r="B86" s="1068" t="s">
        <v>241</v>
      </c>
      <c r="C86" s="1068"/>
    </row>
    <row r="87" spans="2:3" x14ac:dyDescent="0.2">
      <c r="B87" s="567">
        <v>1</v>
      </c>
      <c r="C87" s="56"/>
    </row>
    <row r="88" spans="2:3" x14ac:dyDescent="0.2">
      <c r="B88" s="567">
        <v>2</v>
      </c>
      <c r="C88" s="56"/>
    </row>
    <row r="89" spans="2:3" x14ac:dyDescent="0.2">
      <c r="B89" s="567">
        <v>3</v>
      </c>
      <c r="C89" s="56"/>
    </row>
    <row r="90" spans="2:3" x14ac:dyDescent="0.2">
      <c r="B90" s="567">
        <v>4</v>
      </c>
      <c r="C90" s="56"/>
    </row>
    <row r="91" spans="2:3" x14ac:dyDescent="0.2">
      <c r="B91" s="567">
        <v>5</v>
      </c>
      <c r="C91" s="56"/>
    </row>
    <row r="92" spans="2:3" x14ac:dyDescent="0.2">
      <c r="B92" s="567">
        <v>6</v>
      </c>
      <c r="C92" s="395"/>
    </row>
    <row r="93" spans="2:3" x14ac:dyDescent="0.2">
      <c r="B93" s="567">
        <v>7</v>
      </c>
      <c r="C93" s="395"/>
    </row>
    <row r="94" spans="2:3" x14ac:dyDescent="0.2">
      <c r="B94" s="567">
        <v>8</v>
      </c>
      <c r="C94" s="395"/>
    </row>
  </sheetData>
  <mergeCells count="11">
    <mergeCell ref="B2:C2"/>
    <mergeCell ref="B3:C3"/>
    <mergeCell ref="B86:C86"/>
    <mergeCell ref="B76:C76"/>
    <mergeCell ref="B66:C66"/>
    <mergeCell ref="B56:C56"/>
    <mergeCell ref="B46:C46"/>
    <mergeCell ref="B36:C36"/>
    <mergeCell ref="B26:C26"/>
    <mergeCell ref="B16:C16"/>
    <mergeCell ref="B6:C6"/>
  </mergeCells>
  <phoneticPr fontId="22" type="noConversion"/>
  <printOptions horizontalCentered="1"/>
  <pageMargins left="0.39370078740157483" right="0.39370078740157483" top="0.39370078740157483" bottom="0.39370078740157483" header="0.31496062992125984" footer="0.31496062992125984"/>
  <pageSetup paperSize="9" scale="79" orientation="portrait" horizontalDpi="4294967294" verticalDpi="72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CC"/>
  </sheetPr>
  <dimension ref="A1:T34"/>
  <sheetViews>
    <sheetView workbookViewId="0">
      <selection activeCell="W15" sqref="W15"/>
    </sheetView>
  </sheetViews>
  <sheetFormatPr baseColWidth="10" defaultRowHeight="12.75" x14ac:dyDescent="0.2"/>
  <cols>
    <col min="1" max="1" width="3.5703125" style="177" customWidth="1"/>
    <col min="2" max="2" width="38.42578125" style="146" customWidth="1"/>
    <col min="3" max="3" width="14.7109375" style="146" customWidth="1"/>
    <col min="4" max="5" width="6.7109375" style="146" customWidth="1"/>
    <col min="6" max="6" width="7.85546875" style="146" customWidth="1"/>
    <col min="7" max="20" width="5.7109375" style="146" customWidth="1"/>
    <col min="21" max="256" width="11.42578125" style="146"/>
    <col min="257" max="257" width="3.5703125" style="146" customWidth="1"/>
    <col min="258" max="258" width="38.42578125" style="146" customWidth="1"/>
    <col min="259" max="259" width="14.7109375" style="146" customWidth="1"/>
    <col min="260" max="262" width="6.7109375" style="146" customWidth="1"/>
    <col min="263" max="276" width="5.7109375" style="146" customWidth="1"/>
    <col min="277" max="512" width="11.42578125" style="146"/>
    <col min="513" max="513" width="3.5703125" style="146" customWidth="1"/>
    <col min="514" max="514" width="38.42578125" style="146" customWidth="1"/>
    <col min="515" max="515" width="14.7109375" style="146" customWidth="1"/>
    <col min="516" max="518" width="6.7109375" style="146" customWidth="1"/>
    <col min="519" max="532" width="5.7109375" style="146" customWidth="1"/>
    <col min="533" max="768" width="11.42578125" style="146"/>
    <col min="769" max="769" width="3.5703125" style="146" customWidth="1"/>
    <col min="770" max="770" width="38.42578125" style="146" customWidth="1"/>
    <col min="771" max="771" width="14.7109375" style="146" customWidth="1"/>
    <col min="772" max="774" width="6.7109375" style="146" customWidth="1"/>
    <col min="775" max="788" width="5.7109375" style="146" customWidth="1"/>
    <col min="789" max="1024" width="11.42578125" style="146"/>
    <col min="1025" max="1025" width="3.5703125" style="146" customWidth="1"/>
    <col min="1026" max="1026" width="38.42578125" style="146" customWidth="1"/>
    <col min="1027" max="1027" width="14.7109375" style="146" customWidth="1"/>
    <col min="1028" max="1030" width="6.7109375" style="146" customWidth="1"/>
    <col min="1031" max="1044" width="5.7109375" style="146" customWidth="1"/>
    <col min="1045" max="1280" width="11.42578125" style="146"/>
    <col min="1281" max="1281" width="3.5703125" style="146" customWidth="1"/>
    <col min="1282" max="1282" width="38.42578125" style="146" customWidth="1"/>
    <col min="1283" max="1283" width="14.7109375" style="146" customWidth="1"/>
    <col min="1284" max="1286" width="6.7109375" style="146" customWidth="1"/>
    <col min="1287" max="1300" width="5.7109375" style="146" customWidth="1"/>
    <col min="1301" max="1536" width="11.42578125" style="146"/>
    <col min="1537" max="1537" width="3.5703125" style="146" customWidth="1"/>
    <col min="1538" max="1538" width="38.42578125" style="146" customWidth="1"/>
    <col min="1539" max="1539" width="14.7109375" style="146" customWidth="1"/>
    <col min="1540" max="1542" width="6.7109375" style="146" customWidth="1"/>
    <col min="1543" max="1556" width="5.7109375" style="146" customWidth="1"/>
    <col min="1557" max="1792" width="11.42578125" style="146"/>
    <col min="1793" max="1793" width="3.5703125" style="146" customWidth="1"/>
    <col min="1794" max="1794" width="38.42578125" style="146" customWidth="1"/>
    <col min="1795" max="1795" width="14.7109375" style="146" customWidth="1"/>
    <col min="1796" max="1798" width="6.7109375" style="146" customWidth="1"/>
    <col min="1799" max="1812" width="5.7109375" style="146" customWidth="1"/>
    <col min="1813" max="2048" width="11.42578125" style="146"/>
    <col min="2049" max="2049" width="3.5703125" style="146" customWidth="1"/>
    <col min="2050" max="2050" width="38.42578125" style="146" customWidth="1"/>
    <col min="2051" max="2051" width="14.7109375" style="146" customWidth="1"/>
    <col min="2052" max="2054" width="6.7109375" style="146" customWidth="1"/>
    <col min="2055" max="2068" width="5.7109375" style="146" customWidth="1"/>
    <col min="2069" max="2304" width="11.42578125" style="146"/>
    <col min="2305" max="2305" width="3.5703125" style="146" customWidth="1"/>
    <col min="2306" max="2306" width="38.42578125" style="146" customWidth="1"/>
    <col min="2307" max="2307" width="14.7109375" style="146" customWidth="1"/>
    <col min="2308" max="2310" width="6.7109375" style="146" customWidth="1"/>
    <col min="2311" max="2324" width="5.7109375" style="146" customWidth="1"/>
    <col min="2325" max="2560" width="11.42578125" style="146"/>
    <col min="2561" max="2561" width="3.5703125" style="146" customWidth="1"/>
    <col min="2562" max="2562" width="38.42578125" style="146" customWidth="1"/>
    <col min="2563" max="2563" width="14.7109375" style="146" customWidth="1"/>
    <col min="2564" max="2566" width="6.7109375" style="146" customWidth="1"/>
    <col min="2567" max="2580" width="5.7109375" style="146" customWidth="1"/>
    <col min="2581" max="2816" width="11.42578125" style="146"/>
    <col min="2817" max="2817" width="3.5703125" style="146" customWidth="1"/>
    <col min="2818" max="2818" width="38.42578125" style="146" customWidth="1"/>
    <col min="2819" max="2819" width="14.7109375" style="146" customWidth="1"/>
    <col min="2820" max="2822" width="6.7109375" style="146" customWidth="1"/>
    <col min="2823" max="2836" width="5.7109375" style="146" customWidth="1"/>
    <col min="2837" max="3072" width="11.42578125" style="146"/>
    <col min="3073" max="3073" width="3.5703125" style="146" customWidth="1"/>
    <col min="3074" max="3074" width="38.42578125" style="146" customWidth="1"/>
    <col min="3075" max="3075" width="14.7109375" style="146" customWidth="1"/>
    <col min="3076" max="3078" width="6.7109375" style="146" customWidth="1"/>
    <col min="3079" max="3092" width="5.7109375" style="146" customWidth="1"/>
    <col min="3093" max="3328" width="11.42578125" style="146"/>
    <col min="3329" max="3329" width="3.5703125" style="146" customWidth="1"/>
    <col min="3330" max="3330" width="38.42578125" style="146" customWidth="1"/>
    <col min="3331" max="3331" width="14.7109375" style="146" customWidth="1"/>
    <col min="3332" max="3334" width="6.7109375" style="146" customWidth="1"/>
    <col min="3335" max="3348" width="5.7109375" style="146" customWidth="1"/>
    <col min="3349" max="3584" width="11.42578125" style="146"/>
    <col min="3585" max="3585" width="3.5703125" style="146" customWidth="1"/>
    <col min="3586" max="3586" width="38.42578125" style="146" customWidth="1"/>
    <col min="3587" max="3587" width="14.7109375" style="146" customWidth="1"/>
    <col min="3588" max="3590" width="6.7109375" style="146" customWidth="1"/>
    <col min="3591" max="3604" width="5.7109375" style="146" customWidth="1"/>
    <col min="3605" max="3840" width="11.42578125" style="146"/>
    <col min="3841" max="3841" width="3.5703125" style="146" customWidth="1"/>
    <col min="3842" max="3842" width="38.42578125" style="146" customWidth="1"/>
    <col min="3843" max="3843" width="14.7109375" style="146" customWidth="1"/>
    <col min="3844" max="3846" width="6.7109375" style="146" customWidth="1"/>
    <col min="3847" max="3860" width="5.7109375" style="146" customWidth="1"/>
    <col min="3861" max="4096" width="11.42578125" style="146"/>
    <col min="4097" max="4097" width="3.5703125" style="146" customWidth="1"/>
    <col min="4098" max="4098" width="38.42578125" style="146" customWidth="1"/>
    <col min="4099" max="4099" width="14.7109375" style="146" customWidth="1"/>
    <col min="4100" max="4102" width="6.7109375" style="146" customWidth="1"/>
    <col min="4103" max="4116" width="5.7109375" style="146" customWidth="1"/>
    <col min="4117" max="4352" width="11.42578125" style="146"/>
    <col min="4353" max="4353" width="3.5703125" style="146" customWidth="1"/>
    <col min="4354" max="4354" width="38.42578125" style="146" customWidth="1"/>
    <col min="4355" max="4355" width="14.7109375" style="146" customWidth="1"/>
    <col min="4356" max="4358" width="6.7109375" style="146" customWidth="1"/>
    <col min="4359" max="4372" width="5.7109375" style="146" customWidth="1"/>
    <col min="4373" max="4608" width="11.42578125" style="146"/>
    <col min="4609" max="4609" width="3.5703125" style="146" customWidth="1"/>
    <col min="4610" max="4610" width="38.42578125" style="146" customWidth="1"/>
    <col min="4611" max="4611" width="14.7109375" style="146" customWidth="1"/>
    <col min="4612" max="4614" width="6.7109375" style="146" customWidth="1"/>
    <col min="4615" max="4628" width="5.7109375" style="146" customWidth="1"/>
    <col min="4629" max="4864" width="11.42578125" style="146"/>
    <col min="4865" max="4865" width="3.5703125" style="146" customWidth="1"/>
    <col min="4866" max="4866" width="38.42578125" style="146" customWidth="1"/>
    <col min="4867" max="4867" width="14.7109375" style="146" customWidth="1"/>
    <col min="4868" max="4870" width="6.7109375" style="146" customWidth="1"/>
    <col min="4871" max="4884" width="5.7109375" style="146" customWidth="1"/>
    <col min="4885" max="5120" width="11.42578125" style="146"/>
    <col min="5121" max="5121" width="3.5703125" style="146" customWidth="1"/>
    <col min="5122" max="5122" width="38.42578125" style="146" customWidth="1"/>
    <col min="5123" max="5123" width="14.7109375" style="146" customWidth="1"/>
    <col min="5124" max="5126" width="6.7109375" style="146" customWidth="1"/>
    <col min="5127" max="5140" width="5.7109375" style="146" customWidth="1"/>
    <col min="5141" max="5376" width="11.42578125" style="146"/>
    <col min="5377" max="5377" width="3.5703125" style="146" customWidth="1"/>
    <col min="5378" max="5378" width="38.42578125" style="146" customWidth="1"/>
    <col min="5379" max="5379" width="14.7109375" style="146" customWidth="1"/>
    <col min="5380" max="5382" width="6.7109375" style="146" customWidth="1"/>
    <col min="5383" max="5396" width="5.7109375" style="146" customWidth="1"/>
    <col min="5397" max="5632" width="11.42578125" style="146"/>
    <col min="5633" max="5633" width="3.5703125" style="146" customWidth="1"/>
    <col min="5634" max="5634" width="38.42578125" style="146" customWidth="1"/>
    <col min="5635" max="5635" width="14.7109375" style="146" customWidth="1"/>
    <col min="5636" max="5638" width="6.7109375" style="146" customWidth="1"/>
    <col min="5639" max="5652" width="5.7109375" style="146" customWidth="1"/>
    <col min="5653" max="5888" width="11.42578125" style="146"/>
    <col min="5889" max="5889" width="3.5703125" style="146" customWidth="1"/>
    <col min="5890" max="5890" width="38.42578125" style="146" customWidth="1"/>
    <col min="5891" max="5891" width="14.7109375" style="146" customWidth="1"/>
    <col min="5892" max="5894" width="6.7109375" style="146" customWidth="1"/>
    <col min="5895" max="5908" width="5.7109375" style="146" customWidth="1"/>
    <col min="5909" max="6144" width="11.42578125" style="146"/>
    <col min="6145" max="6145" width="3.5703125" style="146" customWidth="1"/>
    <col min="6146" max="6146" width="38.42578125" style="146" customWidth="1"/>
    <col min="6147" max="6147" width="14.7109375" style="146" customWidth="1"/>
    <col min="6148" max="6150" width="6.7109375" style="146" customWidth="1"/>
    <col min="6151" max="6164" width="5.7109375" style="146" customWidth="1"/>
    <col min="6165" max="6400" width="11.42578125" style="146"/>
    <col min="6401" max="6401" width="3.5703125" style="146" customWidth="1"/>
    <col min="6402" max="6402" width="38.42578125" style="146" customWidth="1"/>
    <col min="6403" max="6403" width="14.7109375" style="146" customWidth="1"/>
    <col min="6404" max="6406" width="6.7109375" style="146" customWidth="1"/>
    <col min="6407" max="6420" width="5.7109375" style="146" customWidth="1"/>
    <col min="6421" max="6656" width="11.42578125" style="146"/>
    <col min="6657" max="6657" width="3.5703125" style="146" customWidth="1"/>
    <col min="6658" max="6658" width="38.42578125" style="146" customWidth="1"/>
    <col min="6659" max="6659" width="14.7109375" style="146" customWidth="1"/>
    <col min="6660" max="6662" width="6.7109375" style="146" customWidth="1"/>
    <col min="6663" max="6676" width="5.7109375" style="146" customWidth="1"/>
    <col min="6677" max="6912" width="11.42578125" style="146"/>
    <col min="6913" max="6913" width="3.5703125" style="146" customWidth="1"/>
    <col min="6914" max="6914" width="38.42578125" style="146" customWidth="1"/>
    <col min="6915" max="6915" width="14.7109375" style="146" customWidth="1"/>
    <col min="6916" max="6918" width="6.7109375" style="146" customWidth="1"/>
    <col min="6919" max="6932" width="5.7109375" style="146" customWidth="1"/>
    <col min="6933" max="7168" width="11.42578125" style="146"/>
    <col min="7169" max="7169" width="3.5703125" style="146" customWidth="1"/>
    <col min="7170" max="7170" width="38.42578125" style="146" customWidth="1"/>
    <col min="7171" max="7171" width="14.7109375" style="146" customWidth="1"/>
    <col min="7172" max="7174" width="6.7109375" style="146" customWidth="1"/>
    <col min="7175" max="7188" width="5.7109375" style="146" customWidth="1"/>
    <col min="7189" max="7424" width="11.42578125" style="146"/>
    <col min="7425" max="7425" width="3.5703125" style="146" customWidth="1"/>
    <col min="7426" max="7426" width="38.42578125" style="146" customWidth="1"/>
    <col min="7427" max="7427" width="14.7109375" style="146" customWidth="1"/>
    <col min="7428" max="7430" width="6.7109375" style="146" customWidth="1"/>
    <col min="7431" max="7444" width="5.7109375" style="146" customWidth="1"/>
    <col min="7445" max="7680" width="11.42578125" style="146"/>
    <col min="7681" max="7681" width="3.5703125" style="146" customWidth="1"/>
    <col min="7682" max="7682" width="38.42578125" style="146" customWidth="1"/>
    <col min="7683" max="7683" width="14.7109375" style="146" customWidth="1"/>
    <col min="7684" max="7686" width="6.7109375" style="146" customWidth="1"/>
    <col min="7687" max="7700" width="5.7109375" style="146" customWidth="1"/>
    <col min="7701" max="7936" width="11.42578125" style="146"/>
    <col min="7937" max="7937" width="3.5703125" style="146" customWidth="1"/>
    <col min="7938" max="7938" width="38.42578125" style="146" customWidth="1"/>
    <col min="7939" max="7939" width="14.7109375" style="146" customWidth="1"/>
    <col min="7940" max="7942" width="6.7109375" style="146" customWidth="1"/>
    <col min="7943" max="7956" width="5.7109375" style="146" customWidth="1"/>
    <col min="7957" max="8192" width="11.42578125" style="146"/>
    <col min="8193" max="8193" width="3.5703125" style="146" customWidth="1"/>
    <col min="8194" max="8194" width="38.42578125" style="146" customWidth="1"/>
    <col min="8195" max="8195" width="14.7109375" style="146" customWidth="1"/>
    <col min="8196" max="8198" width="6.7109375" style="146" customWidth="1"/>
    <col min="8199" max="8212" width="5.7109375" style="146" customWidth="1"/>
    <col min="8213" max="8448" width="11.42578125" style="146"/>
    <col min="8449" max="8449" width="3.5703125" style="146" customWidth="1"/>
    <col min="8450" max="8450" width="38.42578125" style="146" customWidth="1"/>
    <col min="8451" max="8451" width="14.7109375" style="146" customWidth="1"/>
    <col min="8452" max="8454" width="6.7109375" style="146" customWidth="1"/>
    <col min="8455" max="8468" width="5.7109375" style="146" customWidth="1"/>
    <col min="8469" max="8704" width="11.42578125" style="146"/>
    <col min="8705" max="8705" width="3.5703125" style="146" customWidth="1"/>
    <col min="8706" max="8706" width="38.42578125" style="146" customWidth="1"/>
    <col min="8707" max="8707" width="14.7109375" style="146" customWidth="1"/>
    <col min="8708" max="8710" width="6.7109375" style="146" customWidth="1"/>
    <col min="8711" max="8724" width="5.7109375" style="146" customWidth="1"/>
    <col min="8725" max="8960" width="11.42578125" style="146"/>
    <col min="8961" max="8961" width="3.5703125" style="146" customWidth="1"/>
    <col min="8962" max="8962" width="38.42578125" style="146" customWidth="1"/>
    <col min="8963" max="8963" width="14.7109375" style="146" customWidth="1"/>
    <col min="8964" max="8966" width="6.7109375" style="146" customWidth="1"/>
    <col min="8967" max="8980" width="5.7109375" style="146" customWidth="1"/>
    <col min="8981" max="9216" width="11.42578125" style="146"/>
    <col min="9217" max="9217" width="3.5703125" style="146" customWidth="1"/>
    <col min="9218" max="9218" width="38.42578125" style="146" customWidth="1"/>
    <col min="9219" max="9219" width="14.7109375" style="146" customWidth="1"/>
    <col min="9220" max="9222" width="6.7109375" style="146" customWidth="1"/>
    <col min="9223" max="9236" width="5.7109375" style="146" customWidth="1"/>
    <col min="9237" max="9472" width="11.42578125" style="146"/>
    <col min="9473" max="9473" width="3.5703125" style="146" customWidth="1"/>
    <col min="9474" max="9474" width="38.42578125" style="146" customWidth="1"/>
    <col min="9475" max="9475" width="14.7109375" style="146" customWidth="1"/>
    <col min="9476" max="9478" width="6.7109375" style="146" customWidth="1"/>
    <col min="9479" max="9492" width="5.7109375" style="146" customWidth="1"/>
    <col min="9493" max="9728" width="11.42578125" style="146"/>
    <col min="9729" max="9729" width="3.5703125" style="146" customWidth="1"/>
    <col min="9730" max="9730" width="38.42578125" style="146" customWidth="1"/>
    <col min="9731" max="9731" width="14.7109375" style="146" customWidth="1"/>
    <col min="9732" max="9734" width="6.7109375" style="146" customWidth="1"/>
    <col min="9735" max="9748" width="5.7109375" style="146" customWidth="1"/>
    <col min="9749" max="9984" width="11.42578125" style="146"/>
    <col min="9985" max="9985" width="3.5703125" style="146" customWidth="1"/>
    <col min="9986" max="9986" width="38.42578125" style="146" customWidth="1"/>
    <col min="9987" max="9987" width="14.7109375" style="146" customWidth="1"/>
    <col min="9988" max="9990" width="6.7109375" style="146" customWidth="1"/>
    <col min="9991" max="10004" width="5.7109375" style="146" customWidth="1"/>
    <col min="10005" max="10240" width="11.42578125" style="146"/>
    <col min="10241" max="10241" width="3.5703125" style="146" customWidth="1"/>
    <col min="10242" max="10242" width="38.42578125" style="146" customWidth="1"/>
    <col min="10243" max="10243" width="14.7109375" style="146" customWidth="1"/>
    <col min="10244" max="10246" width="6.7109375" style="146" customWidth="1"/>
    <col min="10247" max="10260" width="5.7109375" style="146" customWidth="1"/>
    <col min="10261" max="10496" width="11.42578125" style="146"/>
    <col min="10497" max="10497" width="3.5703125" style="146" customWidth="1"/>
    <col min="10498" max="10498" width="38.42578125" style="146" customWidth="1"/>
    <col min="10499" max="10499" width="14.7109375" style="146" customWidth="1"/>
    <col min="10500" max="10502" width="6.7109375" style="146" customWidth="1"/>
    <col min="10503" max="10516" width="5.7109375" style="146" customWidth="1"/>
    <col min="10517" max="10752" width="11.42578125" style="146"/>
    <col min="10753" max="10753" width="3.5703125" style="146" customWidth="1"/>
    <col min="10754" max="10754" width="38.42578125" style="146" customWidth="1"/>
    <col min="10755" max="10755" width="14.7109375" style="146" customWidth="1"/>
    <col min="10756" max="10758" width="6.7109375" style="146" customWidth="1"/>
    <col min="10759" max="10772" width="5.7109375" style="146" customWidth="1"/>
    <col min="10773" max="11008" width="11.42578125" style="146"/>
    <col min="11009" max="11009" width="3.5703125" style="146" customWidth="1"/>
    <col min="11010" max="11010" width="38.42578125" style="146" customWidth="1"/>
    <col min="11011" max="11011" width="14.7109375" style="146" customWidth="1"/>
    <col min="11012" max="11014" width="6.7109375" style="146" customWidth="1"/>
    <col min="11015" max="11028" width="5.7109375" style="146" customWidth="1"/>
    <col min="11029" max="11264" width="11.42578125" style="146"/>
    <col min="11265" max="11265" width="3.5703125" style="146" customWidth="1"/>
    <col min="11266" max="11266" width="38.42578125" style="146" customWidth="1"/>
    <col min="11267" max="11267" width="14.7109375" style="146" customWidth="1"/>
    <col min="11268" max="11270" width="6.7109375" style="146" customWidth="1"/>
    <col min="11271" max="11284" width="5.7109375" style="146" customWidth="1"/>
    <col min="11285" max="11520" width="11.42578125" style="146"/>
    <col min="11521" max="11521" width="3.5703125" style="146" customWidth="1"/>
    <col min="11522" max="11522" width="38.42578125" style="146" customWidth="1"/>
    <col min="11523" max="11523" width="14.7109375" style="146" customWidth="1"/>
    <col min="11524" max="11526" width="6.7109375" style="146" customWidth="1"/>
    <col min="11527" max="11540" width="5.7109375" style="146" customWidth="1"/>
    <col min="11541" max="11776" width="11.42578125" style="146"/>
    <col min="11777" max="11777" width="3.5703125" style="146" customWidth="1"/>
    <col min="11778" max="11778" width="38.42578125" style="146" customWidth="1"/>
    <col min="11779" max="11779" width="14.7109375" style="146" customWidth="1"/>
    <col min="11780" max="11782" width="6.7109375" style="146" customWidth="1"/>
    <col min="11783" max="11796" width="5.7109375" style="146" customWidth="1"/>
    <col min="11797" max="12032" width="11.42578125" style="146"/>
    <col min="12033" max="12033" width="3.5703125" style="146" customWidth="1"/>
    <col min="12034" max="12034" width="38.42578125" style="146" customWidth="1"/>
    <col min="12035" max="12035" width="14.7109375" style="146" customWidth="1"/>
    <col min="12036" max="12038" width="6.7109375" style="146" customWidth="1"/>
    <col min="12039" max="12052" width="5.7109375" style="146" customWidth="1"/>
    <col min="12053" max="12288" width="11.42578125" style="146"/>
    <col min="12289" max="12289" width="3.5703125" style="146" customWidth="1"/>
    <col min="12290" max="12290" width="38.42578125" style="146" customWidth="1"/>
    <col min="12291" max="12291" width="14.7109375" style="146" customWidth="1"/>
    <col min="12292" max="12294" width="6.7109375" style="146" customWidth="1"/>
    <col min="12295" max="12308" width="5.7109375" style="146" customWidth="1"/>
    <col min="12309" max="12544" width="11.42578125" style="146"/>
    <col min="12545" max="12545" width="3.5703125" style="146" customWidth="1"/>
    <col min="12546" max="12546" width="38.42578125" style="146" customWidth="1"/>
    <col min="12547" max="12547" width="14.7109375" style="146" customWidth="1"/>
    <col min="12548" max="12550" width="6.7109375" style="146" customWidth="1"/>
    <col min="12551" max="12564" width="5.7109375" style="146" customWidth="1"/>
    <col min="12565" max="12800" width="11.42578125" style="146"/>
    <col min="12801" max="12801" width="3.5703125" style="146" customWidth="1"/>
    <col min="12802" max="12802" width="38.42578125" style="146" customWidth="1"/>
    <col min="12803" max="12803" width="14.7109375" style="146" customWidth="1"/>
    <col min="12804" max="12806" width="6.7109375" style="146" customWidth="1"/>
    <col min="12807" max="12820" width="5.7109375" style="146" customWidth="1"/>
    <col min="12821" max="13056" width="11.42578125" style="146"/>
    <col min="13057" max="13057" width="3.5703125" style="146" customWidth="1"/>
    <col min="13058" max="13058" width="38.42578125" style="146" customWidth="1"/>
    <col min="13059" max="13059" width="14.7109375" style="146" customWidth="1"/>
    <col min="13060" max="13062" width="6.7109375" style="146" customWidth="1"/>
    <col min="13063" max="13076" width="5.7109375" style="146" customWidth="1"/>
    <col min="13077" max="13312" width="11.42578125" style="146"/>
    <col min="13313" max="13313" width="3.5703125" style="146" customWidth="1"/>
    <col min="13314" max="13314" width="38.42578125" style="146" customWidth="1"/>
    <col min="13315" max="13315" width="14.7109375" style="146" customWidth="1"/>
    <col min="13316" max="13318" width="6.7109375" style="146" customWidth="1"/>
    <col min="13319" max="13332" width="5.7109375" style="146" customWidth="1"/>
    <col min="13333" max="13568" width="11.42578125" style="146"/>
    <col min="13569" max="13569" width="3.5703125" style="146" customWidth="1"/>
    <col min="13570" max="13570" width="38.42578125" style="146" customWidth="1"/>
    <col min="13571" max="13571" width="14.7109375" style="146" customWidth="1"/>
    <col min="13572" max="13574" width="6.7109375" style="146" customWidth="1"/>
    <col min="13575" max="13588" width="5.7109375" style="146" customWidth="1"/>
    <col min="13589" max="13824" width="11.42578125" style="146"/>
    <col min="13825" max="13825" width="3.5703125" style="146" customWidth="1"/>
    <col min="13826" max="13826" width="38.42578125" style="146" customWidth="1"/>
    <col min="13827" max="13827" width="14.7109375" style="146" customWidth="1"/>
    <col min="13828" max="13830" width="6.7109375" style="146" customWidth="1"/>
    <col min="13831" max="13844" width="5.7109375" style="146" customWidth="1"/>
    <col min="13845" max="14080" width="11.42578125" style="146"/>
    <col min="14081" max="14081" width="3.5703125" style="146" customWidth="1"/>
    <col min="14082" max="14082" width="38.42578125" style="146" customWidth="1"/>
    <col min="14083" max="14083" width="14.7109375" style="146" customWidth="1"/>
    <col min="14084" max="14086" width="6.7109375" style="146" customWidth="1"/>
    <col min="14087" max="14100" width="5.7109375" style="146" customWidth="1"/>
    <col min="14101" max="14336" width="11.42578125" style="146"/>
    <col min="14337" max="14337" width="3.5703125" style="146" customWidth="1"/>
    <col min="14338" max="14338" width="38.42578125" style="146" customWidth="1"/>
    <col min="14339" max="14339" width="14.7109375" style="146" customWidth="1"/>
    <col min="14340" max="14342" width="6.7109375" style="146" customWidth="1"/>
    <col min="14343" max="14356" width="5.7109375" style="146" customWidth="1"/>
    <col min="14357" max="14592" width="11.42578125" style="146"/>
    <col min="14593" max="14593" width="3.5703125" style="146" customWidth="1"/>
    <col min="14594" max="14594" width="38.42578125" style="146" customWidth="1"/>
    <col min="14595" max="14595" width="14.7109375" style="146" customWidth="1"/>
    <col min="14596" max="14598" width="6.7109375" style="146" customWidth="1"/>
    <col min="14599" max="14612" width="5.7109375" style="146" customWidth="1"/>
    <col min="14613" max="14848" width="11.42578125" style="146"/>
    <col min="14849" max="14849" width="3.5703125" style="146" customWidth="1"/>
    <col min="14850" max="14850" width="38.42578125" style="146" customWidth="1"/>
    <col min="14851" max="14851" width="14.7109375" style="146" customWidth="1"/>
    <col min="14852" max="14854" width="6.7109375" style="146" customWidth="1"/>
    <col min="14855" max="14868" width="5.7109375" style="146" customWidth="1"/>
    <col min="14869" max="15104" width="11.42578125" style="146"/>
    <col min="15105" max="15105" width="3.5703125" style="146" customWidth="1"/>
    <col min="15106" max="15106" width="38.42578125" style="146" customWidth="1"/>
    <col min="15107" max="15107" width="14.7109375" style="146" customWidth="1"/>
    <col min="15108" max="15110" width="6.7109375" style="146" customWidth="1"/>
    <col min="15111" max="15124" width="5.7109375" style="146" customWidth="1"/>
    <col min="15125" max="15360" width="11.42578125" style="146"/>
    <col min="15361" max="15361" width="3.5703125" style="146" customWidth="1"/>
    <col min="15362" max="15362" width="38.42578125" style="146" customWidth="1"/>
    <col min="15363" max="15363" width="14.7109375" style="146" customWidth="1"/>
    <col min="15364" max="15366" width="6.7109375" style="146" customWidth="1"/>
    <col min="15367" max="15380" width="5.7109375" style="146" customWidth="1"/>
    <col min="15381" max="15616" width="11.42578125" style="146"/>
    <col min="15617" max="15617" width="3.5703125" style="146" customWidth="1"/>
    <col min="15618" max="15618" width="38.42578125" style="146" customWidth="1"/>
    <col min="15619" max="15619" width="14.7109375" style="146" customWidth="1"/>
    <col min="15620" max="15622" width="6.7109375" style="146" customWidth="1"/>
    <col min="15623" max="15636" width="5.7109375" style="146" customWidth="1"/>
    <col min="15637" max="15872" width="11.42578125" style="146"/>
    <col min="15873" max="15873" width="3.5703125" style="146" customWidth="1"/>
    <col min="15874" max="15874" width="38.42578125" style="146" customWidth="1"/>
    <col min="15875" max="15875" width="14.7109375" style="146" customWidth="1"/>
    <col min="15876" max="15878" width="6.7109375" style="146" customWidth="1"/>
    <col min="15879" max="15892" width="5.7109375" style="146" customWidth="1"/>
    <col min="15893" max="16128" width="11.42578125" style="146"/>
    <col min="16129" max="16129" width="3.5703125" style="146" customWidth="1"/>
    <col min="16130" max="16130" width="38.42578125" style="146" customWidth="1"/>
    <col min="16131" max="16131" width="14.7109375" style="146" customWidth="1"/>
    <col min="16132" max="16134" width="6.7109375" style="146" customWidth="1"/>
    <col min="16135" max="16148" width="5.7109375" style="146" customWidth="1"/>
    <col min="16149" max="16384" width="11.42578125" style="146"/>
  </cols>
  <sheetData>
    <row r="1" spans="1:20" s="178" customFormat="1" ht="30.75" customHeight="1" x14ac:dyDescent="0.2">
      <c r="A1" s="1076" t="s">
        <v>129</v>
      </c>
      <c r="B1" s="1077"/>
      <c r="C1" s="1077"/>
      <c r="D1" s="1077"/>
      <c r="E1" s="1077"/>
      <c r="F1" s="1077"/>
      <c r="G1" s="1077"/>
      <c r="H1" s="1077"/>
      <c r="I1" s="1077"/>
      <c r="J1" s="1077"/>
      <c r="K1" s="1077"/>
      <c r="L1" s="1077"/>
      <c r="M1" s="1077"/>
      <c r="N1" s="1077"/>
      <c r="O1" s="1077"/>
      <c r="P1" s="1077"/>
      <c r="Q1" s="1077"/>
      <c r="R1" s="1077"/>
      <c r="S1" s="1077"/>
      <c r="T1" s="1078"/>
    </row>
    <row r="2" spans="1:20" s="131" customFormat="1" x14ac:dyDescent="0.2">
      <c r="A2" s="1079"/>
      <c r="B2" s="1080"/>
      <c r="C2" s="132"/>
      <c r="D2" s="133"/>
      <c r="E2" s="134"/>
      <c r="F2" s="134"/>
      <c r="G2" s="134"/>
      <c r="H2" s="134"/>
      <c r="I2" s="134"/>
      <c r="J2" s="135"/>
      <c r="K2" s="135"/>
      <c r="L2" s="135"/>
      <c r="M2" s="135"/>
      <c r="N2" s="135"/>
      <c r="O2" s="135"/>
      <c r="P2" s="135"/>
      <c r="Q2" s="135"/>
      <c r="R2" s="135"/>
      <c r="S2" s="135"/>
      <c r="T2" s="135"/>
    </row>
    <row r="3" spans="1:20" s="160" customFormat="1" ht="25.5" customHeight="1" x14ac:dyDescent="0.2">
      <c r="A3" s="1081" t="s">
        <v>7</v>
      </c>
      <c r="B3" s="1081" t="s">
        <v>36</v>
      </c>
      <c r="C3" s="1082" t="s">
        <v>37</v>
      </c>
      <c r="D3" s="1083" t="s">
        <v>135</v>
      </c>
      <c r="E3" s="1083"/>
      <c r="F3" s="1083"/>
      <c r="G3" s="1084" t="s">
        <v>211</v>
      </c>
      <c r="H3" s="1085"/>
      <c r="I3" s="1085"/>
      <c r="J3" s="1085"/>
      <c r="K3" s="1085"/>
      <c r="L3" s="1085"/>
      <c r="M3" s="1085"/>
      <c r="N3" s="1085"/>
      <c r="O3" s="1085"/>
      <c r="P3" s="1085"/>
      <c r="Q3" s="1085"/>
      <c r="R3" s="1085"/>
      <c r="S3" s="1085"/>
      <c r="T3" s="1086"/>
    </row>
    <row r="4" spans="1:20" s="160" customFormat="1" ht="19.5" customHeight="1" x14ac:dyDescent="0.2">
      <c r="A4" s="1081"/>
      <c r="B4" s="1081"/>
      <c r="C4" s="1082"/>
      <c r="D4" s="1087" t="s">
        <v>38</v>
      </c>
      <c r="E4" s="1088" t="s">
        <v>39</v>
      </c>
      <c r="F4" s="1088" t="s">
        <v>212</v>
      </c>
      <c r="G4" s="1073" t="s">
        <v>40</v>
      </c>
      <c r="H4" s="1073"/>
      <c r="I4" s="1073" t="s">
        <v>41</v>
      </c>
      <c r="J4" s="1073"/>
      <c r="K4" s="1073" t="s">
        <v>209</v>
      </c>
      <c r="L4" s="1073"/>
      <c r="M4" s="1073" t="s">
        <v>42</v>
      </c>
      <c r="N4" s="1073"/>
      <c r="O4" s="1073" t="s">
        <v>146</v>
      </c>
      <c r="P4" s="1073"/>
      <c r="Q4" s="1073" t="s">
        <v>147</v>
      </c>
      <c r="R4" s="1073"/>
      <c r="S4" s="1073" t="s">
        <v>43</v>
      </c>
      <c r="T4" s="1073"/>
    </row>
    <row r="5" spans="1:20" s="160" customFormat="1" ht="24.75" customHeight="1" x14ac:dyDescent="0.2">
      <c r="A5" s="1081"/>
      <c r="B5" s="1081"/>
      <c r="C5" s="1082"/>
      <c r="D5" s="1087"/>
      <c r="E5" s="1088"/>
      <c r="F5" s="1089"/>
      <c r="G5" s="179" t="s">
        <v>44</v>
      </c>
      <c r="H5" s="179" t="s">
        <v>45</v>
      </c>
      <c r="I5" s="179" t="s">
        <v>46</v>
      </c>
      <c r="J5" s="179" t="s">
        <v>47</v>
      </c>
      <c r="K5" s="179" t="s">
        <v>48</v>
      </c>
      <c r="L5" s="179" t="s">
        <v>49</v>
      </c>
      <c r="M5" s="179" t="s">
        <v>50</v>
      </c>
      <c r="N5" s="179" t="s">
        <v>51</v>
      </c>
      <c r="O5" s="179" t="s">
        <v>52</v>
      </c>
      <c r="P5" s="179" t="s">
        <v>116</v>
      </c>
      <c r="Q5" s="179" t="s">
        <v>117</v>
      </c>
      <c r="R5" s="179" t="s">
        <v>118</v>
      </c>
      <c r="S5" s="179" t="s">
        <v>119</v>
      </c>
      <c r="T5" s="179" t="s">
        <v>120</v>
      </c>
    </row>
    <row r="6" spans="1:20" s="131" customFormat="1" x14ac:dyDescent="0.2">
      <c r="A6" s="172">
        <v>1</v>
      </c>
      <c r="B6" s="136"/>
      <c r="C6" s="154"/>
      <c r="D6" s="137"/>
      <c r="E6" s="137"/>
      <c r="F6" s="138">
        <f t="shared" ref="F6:F11" si="0">D6+E6</f>
        <v>0</v>
      </c>
      <c r="G6" s="139"/>
      <c r="H6" s="140">
        <f t="shared" ref="H6:H11" si="1">G6*F6</f>
        <v>0</v>
      </c>
      <c r="I6" s="139"/>
      <c r="J6" s="140">
        <f t="shared" ref="J6:J11" si="2">I6*F6</f>
        <v>0</v>
      </c>
      <c r="K6" s="139"/>
      <c r="L6" s="140">
        <f t="shared" ref="L6:L11" si="3">K6*F6</f>
        <v>0</v>
      </c>
      <c r="M6" s="139"/>
      <c r="N6" s="140">
        <f t="shared" ref="N6:N11" si="4">M6*F6</f>
        <v>0</v>
      </c>
      <c r="O6" s="139"/>
      <c r="P6" s="140">
        <f t="shared" ref="P6:P11" si="5">O6*F6</f>
        <v>0</v>
      </c>
      <c r="Q6" s="139"/>
      <c r="R6" s="140">
        <f t="shared" ref="R6:R11" si="6">Q6*F6</f>
        <v>0</v>
      </c>
      <c r="S6" s="139"/>
      <c r="T6" s="141">
        <f t="shared" ref="T6:T11" si="7">S6*F6</f>
        <v>0</v>
      </c>
    </row>
    <row r="7" spans="1:20" s="131" customFormat="1" x14ac:dyDescent="0.2">
      <c r="A7" s="172">
        <v>2</v>
      </c>
      <c r="B7" s="136"/>
      <c r="C7" s="155"/>
      <c r="D7" s="137">
        <v>4</v>
      </c>
      <c r="E7" s="137">
        <v>4</v>
      </c>
      <c r="F7" s="138">
        <f t="shared" si="0"/>
        <v>8</v>
      </c>
      <c r="G7" s="139">
        <v>3</v>
      </c>
      <c r="H7" s="140">
        <f t="shared" si="1"/>
        <v>24</v>
      </c>
      <c r="I7" s="139">
        <v>1</v>
      </c>
      <c r="J7" s="140">
        <f t="shared" si="2"/>
        <v>8</v>
      </c>
      <c r="K7" s="139">
        <v>2</v>
      </c>
      <c r="L7" s="140">
        <f t="shared" si="3"/>
        <v>16</v>
      </c>
      <c r="M7" s="139">
        <v>2</v>
      </c>
      <c r="N7" s="140">
        <f t="shared" si="4"/>
        <v>16</v>
      </c>
      <c r="O7" s="139">
        <v>2</v>
      </c>
      <c r="P7" s="140">
        <f t="shared" si="5"/>
        <v>16</v>
      </c>
      <c r="Q7" s="139">
        <v>2</v>
      </c>
      <c r="R7" s="140">
        <f t="shared" si="6"/>
        <v>16</v>
      </c>
      <c r="S7" s="139">
        <v>2</v>
      </c>
      <c r="T7" s="141">
        <f t="shared" si="7"/>
        <v>16</v>
      </c>
    </row>
    <row r="8" spans="1:20" s="131" customFormat="1" x14ac:dyDescent="0.2">
      <c r="A8" s="172">
        <v>3</v>
      </c>
      <c r="B8" s="136"/>
      <c r="C8" s="155"/>
      <c r="D8" s="137"/>
      <c r="E8" s="137"/>
      <c r="F8" s="138">
        <f t="shared" si="0"/>
        <v>0</v>
      </c>
      <c r="G8" s="139"/>
      <c r="H8" s="140">
        <f t="shared" si="1"/>
        <v>0</v>
      </c>
      <c r="I8" s="139"/>
      <c r="J8" s="140">
        <f t="shared" si="2"/>
        <v>0</v>
      </c>
      <c r="K8" s="139"/>
      <c r="L8" s="140">
        <f t="shared" si="3"/>
        <v>0</v>
      </c>
      <c r="M8" s="139"/>
      <c r="N8" s="140">
        <f t="shared" si="4"/>
        <v>0</v>
      </c>
      <c r="O8" s="139"/>
      <c r="P8" s="140">
        <f t="shared" si="5"/>
        <v>0</v>
      </c>
      <c r="Q8" s="139"/>
      <c r="R8" s="140">
        <f t="shared" si="6"/>
        <v>0</v>
      </c>
      <c r="S8" s="139"/>
      <c r="T8" s="140">
        <f t="shared" si="7"/>
        <v>0</v>
      </c>
    </row>
    <row r="9" spans="1:20" s="131" customFormat="1" x14ac:dyDescent="0.2">
      <c r="A9" s="172">
        <v>4</v>
      </c>
      <c r="B9" s="136"/>
      <c r="C9" s="155"/>
      <c r="D9" s="137"/>
      <c r="E9" s="137"/>
      <c r="F9" s="138">
        <f t="shared" si="0"/>
        <v>0</v>
      </c>
      <c r="G9" s="139"/>
      <c r="H9" s="140">
        <f t="shared" si="1"/>
        <v>0</v>
      </c>
      <c r="I9" s="139"/>
      <c r="J9" s="140">
        <f t="shared" si="2"/>
        <v>0</v>
      </c>
      <c r="K9" s="139"/>
      <c r="L9" s="140">
        <f t="shared" si="3"/>
        <v>0</v>
      </c>
      <c r="M9" s="139"/>
      <c r="N9" s="140">
        <f t="shared" si="4"/>
        <v>0</v>
      </c>
      <c r="O9" s="139"/>
      <c r="P9" s="140">
        <f t="shared" si="5"/>
        <v>0</v>
      </c>
      <c r="Q9" s="139"/>
      <c r="R9" s="140">
        <f t="shared" si="6"/>
        <v>0</v>
      </c>
      <c r="S9" s="139"/>
      <c r="T9" s="140">
        <f t="shared" si="7"/>
        <v>0</v>
      </c>
    </row>
    <row r="10" spans="1:20" s="131" customFormat="1" x14ac:dyDescent="0.2">
      <c r="A10" s="172">
        <v>5</v>
      </c>
      <c r="B10" s="136"/>
      <c r="C10" s="156"/>
      <c r="D10" s="137"/>
      <c r="E10" s="137"/>
      <c r="F10" s="138">
        <f t="shared" si="0"/>
        <v>0</v>
      </c>
      <c r="G10" s="139"/>
      <c r="H10" s="140">
        <f t="shared" si="1"/>
        <v>0</v>
      </c>
      <c r="I10" s="139"/>
      <c r="J10" s="140">
        <f t="shared" si="2"/>
        <v>0</v>
      </c>
      <c r="K10" s="139"/>
      <c r="L10" s="140">
        <f t="shared" si="3"/>
        <v>0</v>
      </c>
      <c r="M10" s="139"/>
      <c r="N10" s="140">
        <f t="shared" si="4"/>
        <v>0</v>
      </c>
      <c r="O10" s="139"/>
      <c r="P10" s="140">
        <f t="shared" si="5"/>
        <v>0</v>
      </c>
      <c r="Q10" s="139"/>
      <c r="R10" s="140">
        <f t="shared" si="6"/>
        <v>0</v>
      </c>
      <c r="S10" s="139"/>
      <c r="T10" s="140">
        <f t="shared" si="7"/>
        <v>0</v>
      </c>
    </row>
    <row r="11" spans="1:20" s="131" customFormat="1" x14ac:dyDescent="0.2">
      <c r="A11" s="172">
        <v>6</v>
      </c>
      <c r="B11" s="136"/>
      <c r="C11" s="155"/>
      <c r="D11" s="137"/>
      <c r="E11" s="137"/>
      <c r="F11" s="138">
        <f t="shared" si="0"/>
        <v>0</v>
      </c>
      <c r="G11" s="139"/>
      <c r="H11" s="140">
        <f t="shared" si="1"/>
        <v>0</v>
      </c>
      <c r="I11" s="139"/>
      <c r="J11" s="140">
        <f t="shared" si="2"/>
        <v>0</v>
      </c>
      <c r="K11" s="139"/>
      <c r="L11" s="140">
        <f t="shared" si="3"/>
        <v>0</v>
      </c>
      <c r="M11" s="139"/>
      <c r="N11" s="140">
        <f t="shared" si="4"/>
        <v>0</v>
      </c>
      <c r="O11" s="139"/>
      <c r="P11" s="140">
        <f t="shared" si="5"/>
        <v>0</v>
      </c>
      <c r="Q11" s="139"/>
      <c r="R11" s="140">
        <f t="shared" si="6"/>
        <v>0</v>
      </c>
      <c r="S11" s="139"/>
      <c r="T11" s="140">
        <f t="shared" si="7"/>
        <v>0</v>
      </c>
    </row>
    <row r="12" spans="1:20" s="131" customFormat="1" ht="15" customHeight="1" x14ac:dyDescent="0.2">
      <c r="A12" s="172">
        <v>7</v>
      </c>
      <c r="B12" s="142"/>
      <c r="C12" s="139"/>
      <c r="D12" s="143"/>
      <c r="E12" s="143"/>
      <c r="F12" s="138">
        <f t="shared" ref="F12:F20" si="8">D12+E12</f>
        <v>0</v>
      </c>
      <c r="G12" s="139"/>
      <c r="H12" s="140">
        <f t="shared" ref="H12:H20" si="9">G12*F12</f>
        <v>0</v>
      </c>
      <c r="I12" s="139"/>
      <c r="J12" s="140">
        <f t="shared" ref="J12:J20" si="10">I12*F12</f>
        <v>0</v>
      </c>
      <c r="K12" s="139"/>
      <c r="L12" s="140">
        <f t="shared" ref="L12:L20" si="11">K12*F12</f>
        <v>0</v>
      </c>
      <c r="M12" s="139"/>
      <c r="N12" s="140">
        <f t="shared" ref="N12:N20" si="12">M12*F12</f>
        <v>0</v>
      </c>
      <c r="O12" s="139"/>
      <c r="P12" s="140">
        <f t="shared" ref="P12:P20" si="13">O12*F12</f>
        <v>0</v>
      </c>
      <c r="Q12" s="139"/>
      <c r="R12" s="140">
        <f t="shared" ref="R12:R20" si="14">Q12*F12</f>
        <v>0</v>
      </c>
      <c r="S12" s="139"/>
      <c r="T12" s="140">
        <f t="shared" ref="T12:T20" si="15">S12*F12</f>
        <v>0</v>
      </c>
    </row>
    <row r="13" spans="1:20" s="131" customFormat="1" ht="15" customHeight="1" x14ac:dyDescent="0.2">
      <c r="A13" s="172">
        <v>8</v>
      </c>
      <c r="B13" s="142"/>
      <c r="C13" s="139"/>
      <c r="D13" s="143"/>
      <c r="E13" s="143"/>
      <c r="F13" s="138">
        <f t="shared" si="8"/>
        <v>0</v>
      </c>
      <c r="G13" s="139"/>
      <c r="H13" s="140">
        <f t="shared" si="9"/>
        <v>0</v>
      </c>
      <c r="I13" s="139"/>
      <c r="J13" s="140">
        <f t="shared" si="10"/>
        <v>0</v>
      </c>
      <c r="K13" s="139"/>
      <c r="L13" s="140">
        <f t="shared" si="11"/>
        <v>0</v>
      </c>
      <c r="M13" s="139"/>
      <c r="N13" s="140">
        <f t="shared" si="12"/>
        <v>0</v>
      </c>
      <c r="O13" s="139"/>
      <c r="P13" s="140">
        <f t="shared" si="13"/>
        <v>0</v>
      </c>
      <c r="Q13" s="139"/>
      <c r="R13" s="140">
        <f t="shared" si="14"/>
        <v>0</v>
      </c>
      <c r="S13" s="139"/>
      <c r="T13" s="140">
        <f t="shared" si="15"/>
        <v>0</v>
      </c>
    </row>
    <row r="14" spans="1:20" s="131" customFormat="1" ht="15" customHeight="1" x14ac:dyDescent="0.2">
      <c r="A14" s="172">
        <v>9</v>
      </c>
      <c r="B14" s="142"/>
      <c r="C14" s="139"/>
      <c r="D14" s="143"/>
      <c r="E14" s="143"/>
      <c r="F14" s="138">
        <f t="shared" si="8"/>
        <v>0</v>
      </c>
      <c r="G14" s="139"/>
      <c r="H14" s="140">
        <f t="shared" si="9"/>
        <v>0</v>
      </c>
      <c r="I14" s="139"/>
      <c r="J14" s="140">
        <f t="shared" si="10"/>
        <v>0</v>
      </c>
      <c r="K14" s="139"/>
      <c r="L14" s="140">
        <f t="shared" si="11"/>
        <v>0</v>
      </c>
      <c r="M14" s="139"/>
      <c r="N14" s="140">
        <f t="shared" si="12"/>
        <v>0</v>
      </c>
      <c r="O14" s="139"/>
      <c r="P14" s="140">
        <f t="shared" si="13"/>
        <v>0</v>
      </c>
      <c r="Q14" s="139"/>
      <c r="R14" s="140">
        <f t="shared" si="14"/>
        <v>0</v>
      </c>
      <c r="S14" s="139"/>
      <c r="T14" s="140">
        <f t="shared" si="15"/>
        <v>0</v>
      </c>
    </row>
    <row r="15" spans="1:20" s="131" customFormat="1" ht="15" customHeight="1" x14ac:dyDescent="0.2">
      <c r="A15" s="172">
        <v>10</v>
      </c>
      <c r="B15" s="142"/>
      <c r="C15" s="139"/>
      <c r="D15" s="143"/>
      <c r="E15" s="143"/>
      <c r="F15" s="138">
        <f t="shared" si="8"/>
        <v>0</v>
      </c>
      <c r="G15" s="139"/>
      <c r="H15" s="140">
        <f t="shared" si="9"/>
        <v>0</v>
      </c>
      <c r="I15" s="139"/>
      <c r="J15" s="140">
        <f t="shared" si="10"/>
        <v>0</v>
      </c>
      <c r="K15" s="139"/>
      <c r="L15" s="140">
        <f t="shared" si="11"/>
        <v>0</v>
      </c>
      <c r="M15" s="139"/>
      <c r="N15" s="140">
        <f t="shared" si="12"/>
        <v>0</v>
      </c>
      <c r="O15" s="139"/>
      <c r="P15" s="140">
        <f t="shared" si="13"/>
        <v>0</v>
      </c>
      <c r="Q15" s="139"/>
      <c r="R15" s="140">
        <f t="shared" si="14"/>
        <v>0</v>
      </c>
      <c r="S15" s="139"/>
      <c r="T15" s="140">
        <f t="shared" si="15"/>
        <v>0</v>
      </c>
    </row>
    <row r="16" spans="1:20" s="131" customFormat="1" ht="15" customHeight="1" x14ac:dyDescent="0.2">
      <c r="A16" s="172">
        <v>11</v>
      </c>
      <c r="B16" s="142"/>
      <c r="C16" s="139"/>
      <c r="D16" s="143"/>
      <c r="E16" s="143"/>
      <c r="F16" s="138">
        <f t="shared" si="8"/>
        <v>0</v>
      </c>
      <c r="G16" s="139"/>
      <c r="H16" s="140">
        <f t="shared" si="9"/>
        <v>0</v>
      </c>
      <c r="I16" s="139"/>
      <c r="J16" s="140">
        <f t="shared" si="10"/>
        <v>0</v>
      </c>
      <c r="K16" s="139"/>
      <c r="L16" s="140">
        <f t="shared" si="11"/>
        <v>0</v>
      </c>
      <c r="M16" s="139"/>
      <c r="N16" s="140">
        <f t="shared" si="12"/>
        <v>0</v>
      </c>
      <c r="O16" s="139"/>
      <c r="P16" s="140">
        <f t="shared" si="13"/>
        <v>0</v>
      </c>
      <c r="Q16" s="139"/>
      <c r="R16" s="140">
        <f t="shared" si="14"/>
        <v>0</v>
      </c>
      <c r="S16" s="139"/>
      <c r="T16" s="140">
        <f t="shared" si="15"/>
        <v>0</v>
      </c>
    </row>
    <row r="17" spans="1:20" s="131" customFormat="1" ht="15" customHeight="1" x14ac:dyDescent="0.2">
      <c r="A17" s="172">
        <v>12</v>
      </c>
      <c r="B17" s="142"/>
      <c r="C17" s="139"/>
      <c r="D17" s="143"/>
      <c r="E17" s="143"/>
      <c r="F17" s="138">
        <f t="shared" si="8"/>
        <v>0</v>
      </c>
      <c r="G17" s="139"/>
      <c r="H17" s="140">
        <f t="shared" si="9"/>
        <v>0</v>
      </c>
      <c r="I17" s="139"/>
      <c r="J17" s="140">
        <f t="shared" si="10"/>
        <v>0</v>
      </c>
      <c r="K17" s="139"/>
      <c r="L17" s="140">
        <f t="shared" si="11"/>
        <v>0</v>
      </c>
      <c r="M17" s="139"/>
      <c r="N17" s="140">
        <f t="shared" si="12"/>
        <v>0</v>
      </c>
      <c r="O17" s="139"/>
      <c r="P17" s="140">
        <f t="shared" si="13"/>
        <v>0</v>
      </c>
      <c r="Q17" s="139"/>
      <c r="R17" s="140">
        <f t="shared" si="14"/>
        <v>0</v>
      </c>
      <c r="S17" s="139"/>
      <c r="T17" s="140">
        <f t="shared" si="15"/>
        <v>0</v>
      </c>
    </row>
    <row r="18" spans="1:20" s="131" customFormat="1" ht="15" customHeight="1" x14ac:dyDescent="0.2">
      <c r="A18" s="172">
        <v>13</v>
      </c>
      <c r="B18" s="142"/>
      <c r="C18" s="139"/>
      <c r="D18" s="143"/>
      <c r="E18" s="143"/>
      <c r="F18" s="138">
        <f t="shared" si="8"/>
        <v>0</v>
      </c>
      <c r="G18" s="139"/>
      <c r="H18" s="140">
        <f t="shared" si="9"/>
        <v>0</v>
      </c>
      <c r="I18" s="139"/>
      <c r="J18" s="140">
        <f t="shared" si="10"/>
        <v>0</v>
      </c>
      <c r="K18" s="139"/>
      <c r="L18" s="140">
        <f t="shared" si="11"/>
        <v>0</v>
      </c>
      <c r="M18" s="139"/>
      <c r="N18" s="140">
        <f t="shared" si="12"/>
        <v>0</v>
      </c>
      <c r="O18" s="139"/>
      <c r="P18" s="140">
        <f t="shared" si="13"/>
        <v>0</v>
      </c>
      <c r="Q18" s="139"/>
      <c r="R18" s="140">
        <f t="shared" si="14"/>
        <v>0</v>
      </c>
      <c r="S18" s="139"/>
      <c r="T18" s="140">
        <f t="shared" si="15"/>
        <v>0</v>
      </c>
    </row>
    <row r="19" spans="1:20" s="131" customFormat="1" ht="15" customHeight="1" x14ac:dyDescent="0.2">
      <c r="A19" s="172">
        <v>14</v>
      </c>
      <c r="B19" s="142"/>
      <c r="C19" s="139"/>
      <c r="D19" s="143"/>
      <c r="E19" s="143"/>
      <c r="F19" s="138">
        <f t="shared" si="8"/>
        <v>0</v>
      </c>
      <c r="G19" s="139"/>
      <c r="H19" s="140">
        <f t="shared" si="9"/>
        <v>0</v>
      </c>
      <c r="I19" s="139"/>
      <c r="J19" s="140">
        <f t="shared" si="10"/>
        <v>0</v>
      </c>
      <c r="K19" s="139"/>
      <c r="L19" s="140">
        <f t="shared" si="11"/>
        <v>0</v>
      </c>
      <c r="M19" s="139"/>
      <c r="N19" s="140">
        <f t="shared" si="12"/>
        <v>0</v>
      </c>
      <c r="O19" s="139"/>
      <c r="P19" s="140">
        <f t="shared" si="13"/>
        <v>0</v>
      </c>
      <c r="Q19" s="139"/>
      <c r="R19" s="140">
        <f t="shared" si="14"/>
        <v>0</v>
      </c>
      <c r="S19" s="139"/>
      <c r="T19" s="140">
        <f t="shared" si="15"/>
        <v>0</v>
      </c>
    </row>
    <row r="20" spans="1:20" s="131" customFormat="1" ht="15" customHeight="1" x14ac:dyDescent="0.2">
      <c r="A20" s="172">
        <v>15</v>
      </c>
      <c r="B20" s="142"/>
      <c r="C20" s="139"/>
      <c r="D20" s="481"/>
      <c r="E20" s="481"/>
      <c r="F20" s="482">
        <f t="shared" si="8"/>
        <v>0</v>
      </c>
      <c r="G20" s="139"/>
      <c r="H20" s="140">
        <f t="shared" si="9"/>
        <v>0</v>
      </c>
      <c r="I20" s="139"/>
      <c r="J20" s="140">
        <f t="shared" si="10"/>
        <v>0</v>
      </c>
      <c r="K20" s="139"/>
      <c r="L20" s="140">
        <f t="shared" si="11"/>
        <v>0</v>
      </c>
      <c r="M20" s="139"/>
      <c r="N20" s="140">
        <f t="shared" si="12"/>
        <v>0</v>
      </c>
      <c r="O20" s="139"/>
      <c r="P20" s="140">
        <f t="shared" si="13"/>
        <v>0</v>
      </c>
      <c r="Q20" s="139"/>
      <c r="R20" s="140">
        <f t="shared" si="14"/>
        <v>0</v>
      </c>
      <c r="S20" s="139"/>
      <c r="T20" s="140">
        <f t="shared" si="15"/>
        <v>0</v>
      </c>
    </row>
    <row r="21" spans="1:20" s="131" customFormat="1" ht="15" customHeight="1" x14ac:dyDescent="0.2">
      <c r="A21" s="173"/>
      <c r="B21" s="144" t="s">
        <v>65</v>
      </c>
      <c r="C21" s="145">
        <f>SUM(C6:C20)</f>
        <v>0</v>
      </c>
      <c r="D21" s="1074"/>
      <c r="E21" s="1075"/>
      <c r="F21" s="483"/>
      <c r="G21" s="483"/>
      <c r="H21" s="484">
        <f>SUM(H6:H20)</f>
        <v>24</v>
      </c>
      <c r="I21" s="483"/>
      <c r="J21" s="484">
        <f>SUM(J6:J20)</f>
        <v>8</v>
      </c>
      <c r="K21" s="483"/>
      <c r="L21" s="484">
        <f>SUM(L6:L20)</f>
        <v>16</v>
      </c>
      <c r="M21" s="483"/>
      <c r="N21" s="484">
        <f>SUM(N6:N20)</f>
        <v>16</v>
      </c>
      <c r="O21" s="483"/>
      <c r="P21" s="484">
        <f>SUM(P6:P20)</f>
        <v>16</v>
      </c>
      <c r="Q21" s="483"/>
      <c r="R21" s="484">
        <f>SUM(R6:R20)</f>
        <v>16</v>
      </c>
      <c r="S21" s="483"/>
      <c r="T21" s="484">
        <f>SUM(T6:T20)</f>
        <v>16</v>
      </c>
    </row>
    <row r="22" spans="1:20" ht="13.5" x14ac:dyDescent="0.2">
      <c r="A22" s="174" t="s">
        <v>183</v>
      </c>
      <c r="B22" s="21"/>
      <c r="C22" s="147"/>
      <c r="D22" s="148"/>
      <c r="E22" s="131"/>
      <c r="F22" s="131"/>
      <c r="J22" s="149"/>
      <c r="K22" s="149"/>
      <c r="L22" s="149"/>
      <c r="M22" s="149"/>
      <c r="N22" s="149"/>
      <c r="O22" s="149"/>
      <c r="P22" s="149"/>
      <c r="Q22" s="149"/>
      <c r="R22" s="149"/>
      <c r="S22" s="149"/>
      <c r="T22" s="149"/>
    </row>
    <row r="23" spans="1:20" x14ac:dyDescent="0.2">
      <c r="A23" s="175"/>
      <c r="B23" s="21"/>
      <c r="C23" s="150"/>
      <c r="D23" s="148"/>
      <c r="E23" s="131"/>
      <c r="F23" s="131"/>
      <c r="G23" s="131"/>
      <c r="J23" s="149"/>
      <c r="K23" s="149"/>
      <c r="L23" s="149"/>
      <c r="M23" s="149"/>
      <c r="N23" s="149"/>
      <c r="O23" s="149"/>
      <c r="P23" s="149"/>
      <c r="Q23" s="149"/>
      <c r="R23" s="149"/>
      <c r="S23" s="149"/>
      <c r="T23" s="149"/>
    </row>
    <row r="24" spans="1:20" x14ac:dyDescent="0.2">
      <c r="A24" s="22"/>
      <c r="B24" s="22" t="s">
        <v>121</v>
      </c>
      <c r="G24" s="150"/>
      <c r="H24" s="148"/>
      <c r="I24" s="149"/>
      <c r="J24" s="149"/>
      <c r="K24" s="149"/>
      <c r="L24" s="149"/>
      <c r="M24" s="149"/>
      <c r="N24" s="149"/>
      <c r="O24" s="149"/>
      <c r="P24" s="149"/>
      <c r="Q24" s="149"/>
      <c r="R24" s="149"/>
      <c r="S24" s="149"/>
      <c r="T24" s="149"/>
    </row>
    <row r="25" spans="1:20" ht="6.75" customHeight="1" x14ac:dyDescent="0.2">
      <c r="A25" s="176"/>
      <c r="G25" s="150"/>
      <c r="H25" s="148"/>
      <c r="I25" s="149"/>
      <c r="J25" s="149"/>
      <c r="K25" s="149"/>
      <c r="L25" s="149"/>
      <c r="M25" s="149"/>
      <c r="N25" s="149"/>
      <c r="O25" s="149"/>
      <c r="P25" s="149"/>
      <c r="Q25" s="149"/>
      <c r="R25" s="149"/>
      <c r="S25" s="149"/>
      <c r="T25" s="149"/>
    </row>
    <row r="26" spans="1:20" ht="21.75" customHeight="1" x14ac:dyDescent="0.2">
      <c r="A26" s="176"/>
      <c r="B26" s="180" t="s">
        <v>122</v>
      </c>
      <c r="C26" s="185" t="s">
        <v>123</v>
      </c>
      <c r="D26" s="151"/>
      <c r="F26" s="158"/>
      <c r="G26" s="1072"/>
      <c r="H26" s="1072"/>
      <c r="I26" s="149"/>
      <c r="J26" s="149"/>
      <c r="K26" s="149"/>
      <c r="L26" s="149"/>
      <c r="M26" s="149"/>
      <c r="N26" s="149"/>
      <c r="O26" s="149"/>
      <c r="P26" s="149"/>
      <c r="Q26" s="149"/>
    </row>
    <row r="27" spans="1:20" ht="15" customHeight="1" x14ac:dyDescent="0.2">
      <c r="A27" s="176"/>
      <c r="B27" s="181" t="s">
        <v>40</v>
      </c>
      <c r="C27" s="152">
        <f>H21</f>
        <v>24</v>
      </c>
      <c r="D27" s="153"/>
      <c r="F27" s="158"/>
      <c r="G27" s="1072"/>
      <c r="H27" s="1072"/>
      <c r="I27" s="149"/>
      <c r="J27" s="149"/>
      <c r="K27" s="149"/>
      <c r="L27" s="149"/>
      <c r="M27" s="149"/>
      <c r="N27" s="149"/>
      <c r="O27" s="149"/>
      <c r="P27" s="149"/>
      <c r="Q27" s="149"/>
    </row>
    <row r="28" spans="1:20" ht="15" customHeight="1" x14ac:dyDescent="0.2">
      <c r="A28" s="176"/>
      <c r="B28" s="181" t="s">
        <v>41</v>
      </c>
      <c r="C28" s="152">
        <f>J21</f>
        <v>8</v>
      </c>
      <c r="D28" s="153"/>
      <c r="F28" s="158"/>
      <c r="G28" s="1072"/>
      <c r="H28" s="1072"/>
      <c r="I28" s="149"/>
      <c r="J28" s="149"/>
      <c r="K28" s="149"/>
      <c r="L28" s="149"/>
      <c r="M28" s="149"/>
      <c r="N28" s="149"/>
      <c r="O28" s="149"/>
      <c r="P28" s="149"/>
      <c r="Q28" s="149"/>
    </row>
    <row r="29" spans="1:20" ht="15" customHeight="1" x14ac:dyDescent="0.2">
      <c r="A29" s="176"/>
      <c r="B29" s="181" t="s">
        <v>209</v>
      </c>
      <c r="C29" s="152">
        <f>L21</f>
        <v>16</v>
      </c>
      <c r="D29" s="153"/>
      <c r="F29" s="158"/>
      <c r="G29" s="1072"/>
      <c r="H29" s="1072"/>
      <c r="I29" s="149"/>
      <c r="J29" s="149"/>
      <c r="K29" s="149"/>
      <c r="L29" s="149"/>
      <c r="M29" s="149"/>
      <c r="N29" s="149"/>
      <c r="O29" s="149"/>
      <c r="P29" s="149"/>
      <c r="Q29" s="149"/>
    </row>
    <row r="30" spans="1:20" ht="15" customHeight="1" x14ac:dyDescent="0.2">
      <c r="A30" s="176"/>
      <c r="B30" s="181" t="s">
        <v>42</v>
      </c>
      <c r="C30" s="152">
        <f>N21</f>
        <v>16</v>
      </c>
      <c r="D30" s="153"/>
      <c r="F30" s="158"/>
      <c r="G30" s="1072"/>
      <c r="H30" s="1072"/>
      <c r="I30" s="149"/>
      <c r="J30" s="149"/>
      <c r="K30" s="149"/>
      <c r="L30" s="149"/>
      <c r="M30" s="149"/>
      <c r="N30" s="149"/>
      <c r="O30" s="149"/>
      <c r="P30" s="149"/>
      <c r="Q30" s="149"/>
    </row>
    <row r="31" spans="1:20" ht="15" customHeight="1" x14ac:dyDescent="0.2">
      <c r="A31" s="176"/>
      <c r="B31" s="182" t="s">
        <v>146</v>
      </c>
      <c r="C31" s="152">
        <f>P21</f>
        <v>16</v>
      </c>
      <c r="D31" s="153"/>
      <c r="F31" s="159"/>
      <c r="G31" s="1072"/>
      <c r="H31" s="1072"/>
      <c r="I31" s="149"/>
      <c r="J31" s="149"/>
      <c r="K31" s="149"/>
      <c r="L31" s="149"/>
      <c r="M31" s="149"/>
      <c r="N31" s="149"/>
      <c r="O31" s="149"/>
      <c r="P31" s="149"/>
      <c r="Q31" s="149"/>
    </row>
    <row r="32" spans="1:20" ht="15" customHeight="1" x14ac:dyDescent="0.2">
      <c r="A32" s="176"/>
      <c r="B32" s="183" t="s">
        <v>147</v>
      </c>
      <c r="C32" s="152">
        <f>R21</f>
        <v>16</v>
      </c>
      <c r="D32" s="153"/>
      <c r="F32" s="158"/>
      <c r="G32" s="1072"/>
      <c r="H32" s="1072"/>
      <c r="I32" s="149"/>
      <c r="J32" s="149"/>
      <c r="K32" s="149"/>
      <c r="L32" s="149"/>
      <c r="M32" s="149"/>
      <c r="N32" s="149"/>
      <c r="O32" s="149"/>
      <c r="P32" s="149"/>
      <c r="Q32" s="149"/>
    </row>
    <row r="33" spans="1:17" ht="15" customHeight="1" x14ac:dyDescent="0.2">
      <c r="A33" s="176"/>
      <c r="B33" s="182" t="s">
        <v>124</v>
      </c>
      <c r="C33" s="152">
        <f>T21</f>
        <v>16</v>
      </c>
      <c r="D33" s="153"/>
      <c r="G33" s="149"/>
      <c r="H33" s="149"/>
      <c r="I33" s="149"/>
      <c r="J33" s="149"/>
      <c r="K33" s="149"/>
      <c r="L33" s="149"/>
      <c r="M33" s="149"/>
      <c r="N33" s="149"/>
      <c r="O33" s="149"/>
      <c r="P33" s="149"/>
      <c r="Q33" s="149"/>
    </row>
    <row r="34" spans="1:17" ht="22.5" x14ac:dyDescent="0.2">
      <c r="A34" s="176"/>
      <c r="B34" s="184" t="s">
        <v>210</v>
      </c>
      <c r="C34" s="157">
        <f>SUM(C27:C33)</f>
        <v>112</v>
      </c>
      <c r="D34" s="151"/>
      <c r="G34" s="149"/>
      <c r="H34" s="149"/>
      <c r="I34" s="149"/>
      <c r="J34" s="149"/>
      <c r="K34" s="149"/>
      <c r="L34" s="149"/>
      <c r="M34" s="149"/>
      <c r="N34" s="149"/>
      <c r="O34" s="149"/>
      <c r="P34" s="149"/>
      <c r="Q34" s="149"/>
    </row>
  </sheetData>
  <mergeCells count="25">
    <mergeCell ref="D21:E21"/>
    <mergeCell ref="A1:T1"/>
    <mergeCell ref="A2:B2"/>
    <mergeCell ref="A3:A5"/>
    <mergeCell ref="B3:B5"/>
    <mergeCell ref="C3:C5"/>
    <mergeCell ref="D3:F3"/>
    <mergeCell ref="G3:T3"/>
    <mergeCell ref="D4:D5"/>
    <mergeCell ref="E4:E5"/>
    <mergeCell ref="F4:F5"/>
    <mergeCell ref="G31:H31"/>
    <mergeCell ref="G32:H32"/>
    <mergeCell ref="S4:T4"/>
    <mergeCell ref="G26:H26"/>
    <mergeCell ref="G27:H27"/>
    <mergeCell ref="G28:H28"/>
    <mergeCell ref="G29:H29"/>
    <mergeCell ref="G30:H30"/>
    <mergeCell ref="G4:H4"/>
    <mergeCell ref="I4:J4"/>
    <mergeCell ref="K4:L4"/>
    <mergeCell ref="M4:N4"/>
    <mergeCell ref="O4:P4"/>
    <mergeCell ref="Q4:R4"/>
  </mergeCells>
  <pageMargins left="0.7" right="0.7" top="0.75" bottom="0.75" header="0.3" footer="0.3"/>
  <pageSetup scale="79" orientation="landscape"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31"/>
  <sheetViews>
    <sheetView zoomScale="60" zoomScaleNormal="60" workbookViewId="0">
      <pane xSplit="6" ySplit="4" topLeftCell="G422" activePane="bottomRight" state="frozen"/>
      <selection pane="topRight" activeCell="G1" sqref="G1"/>
      <selection pane="bottomLeft" activeCell="A5" sqref="A5"/>
      <selection pane="bottomRight" activeCell="L374" sqref="L374"/>
    </sheetView>
  </sheetViews>
  <sheetFormatPr baseColWidth="10" defaultColWidth="5" defaultRowHeight="18" customHeight="1" x14ac:dyDescent="0.2"/>
  <cols>
    <col min="1" max="1" width="7" style="620" customWidth="1"/>
    <col min="2" max="2" width="10.5703125" style="621" customWidth="1"/>
    <col min="3" max="3" width="8.28515625" style="620" customWidth="1"/>
    <col min="4" max="4" width="24.85546875" style="606" customWidth="1"/>
    <col min="5" max="5" width="10" style="620" customWidth="1"/>
    <col min="6" max="6" width="34.7109375" style="606" customWidth="1"/>
    <col min="7" max="7" width="14.85546875" style="606" customWidth="1"/>
    <col min="8" max="8" width="14" style="622" customWidth="1"/>
    <col min="9" max="9" width="44.28515625" style="606" customWidth="1"/>
    <col min="10" max="10" width="17.85546875" style="620" customWidth="1"/>
    <col min="11" max="11" width="33.5703125" style="623" customWidth="1"/>
    <col min="12" max="12" width="8.85546875" style="607" customWidth="1"/>
    <col min="13" max="13" width="11" style="624" customWidth="1"/>
    <col min="14" max="14" width="8.42578125" style="620" customWidth="1"/>
    <col min="15" max="24" width="8.140625" style="607" customWidth="1"/>
    <col min="25" max="25" width="8" style="607" customWidth="1"/>
    <col min="26" max="26" width="8.85546875" style="607" customWidth="1"/>
    <col min="27" max="27" width="8.5703125" style="607" customWidth="1"/>
    <col min="28" max="16384" width="5" style="607"/>
  </cols>
  <sheetData>
    <row r="1" spans="1:27" ht="26.25" customHeight="1" x14ac:dyDescent="0.2">
      <c r="A1" s="1144" t="s">
        <v>1789</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1145"/>
    </row>
    <row r="2" spans="1:27" s="623" customFormat="1" ht="20.100000000000001" customHeight="1" x14ac:dyDescent="0.2">
      <c r="A2" s="1146" t="s">
        <v>1790</v>
      </c>
      <c r="B2" s="1146" t="s">
        <v>1076</v>
      </c>
      <c r="C2" s="1146" t="s">
        <v>1077</v>
      </c>
      <c r="D2" s="1146" t="s">
        <v>1791</v>
      </c>
      <c r="E2" s="1147" t="s">
        <v>1792</v>
      </c>
      <c r="F2" s="1149" t="s">
        <v>1078</v>
      </c>
      <c r="G2" s="1149" t="s">
        <v>1793</v>
      </c>
      <c r="H2" s="1150" t="s">
        <v>928</v>
      </c>
      <c r="I2" s="1151" t="s">
        <v>997</v>
      </c>
      <c r="J2" s="1150" t="s">
        <v>1794</v>
      </c>
      <c r="K2" s="1151" t="s">
        <v>1024</v>
      </c>
      <c r="L2" s="1153" t="s">
        <v>2614</v>
      </c>
      <c r="M2" s="1153" t="s">
        <v>2613</v>
      </c>
      <c r="N2" s="1150" t="s">
        <v>1795</v>
      </c>
      <c r="O2" s="1150"/>
      <c r="P2" s="1150"/>
      <c r="Q2" s="1150"/>
      <c r="R2" s="1150"/>
      <c r="S2" s="1150"/>
      <c r="T2" s="1150"/>
      <c r="U2" s="1150"/>
      <c r="V2" s="1150"/>
      <c r="W2" s="1150"/>
      <c r="X2" s="1150"/>
      <c r="Y2" s="1150"/>
      <c r="Z2" s="1150"/>
      <c r="AA2" s="1155" t="s">
        <v>1796</v>
      </c>
    </row>
    <row r="3" spans="1:27" s="623" customFormat="1" ht="42" customHeight="1" x14ac:dyDescent="0.2">
      <c r="A3" s="1146"/>
      <c r="B3" s="1146"/>
      <c r="C3" s="1146"/>
      <c r="D3" s="1146"/>
      <c r="E3" s="1148"/>
      <c r="F3" s="1149"/>
      <c r="G3" s="1149"/>
      <c r="H3" s="1150"/>
      <c r="I3" s="1152"/>
      <c r="J3" s="1150"/>
      <c r="K3" s="1152"/>
      <c r="L3" s="1154"/>
      <c r="M3" s="1154"/>
      <c r="N3" s="851" t="s">
        <v>2400</v>
      </c>
      <c r="O3" s="851" t="s">
        <v>1797</v>
      </c>
      <c r="P3" s="851" t="s">
        <v>1644</v>
      </c>
      <c r="Q3" s="851" t="s">
        <v>1645</v>
      </c>
      <c r="R3" s="851" t="s">
        <v>1646</v>
      </c>
      <c r="S3" s="851" t="s">
        <v>1647</v>
      </c>
      <c r="T3" s="851" t="s">
        <v>1648</v>
      </c>
      <c r="U3" s="851" t="s">
        <v>1649</v>
      </c>
      <c r="V3" s="851" t="s">
        <v>1650</v>
      </c>
      <c r="W3" s="851" t="s">
        <v>1798</v>
      </c>
      <c r="X3" s="851" t="s">
        <v>2401</v>
      </c>
      <c r="Y3" s="851" t="s">
        <v>2402</v>
      </c>
      <c r="Z3" s="851" t="s">
        <v>1799</v>
      </c>
      <c r="AA3" s="1155"/>
    </row>
    <row r="4" spans="1:27" ht="20.100000000000001" customHeight="1" x14ac:dyDescent="0.2">
      <c r="A4" s="699"/>
      <c r="B4" s="699"/>
      <c r="C4" s="699"/>
      <c r="D4" s="698"/>
      <c r="E4" s="699"/>
      <c r="F4" s="698"/>
      <c r="G4" s="699"/>
      <c r="H4" s="699"/>
      <c r="I4" s="699"/>
      <c r="J4" s="699"/>
      <c r="K4" s="699"/>
      <c r="L4" s="852"/>
      <c r="M4" s="853"/>
      <c r="N4" s="854"/>
      <c r="O4" s="855"/>
      <c r="P4" s="855"/>
      <c r="Q4" s="855"/>
      <c r="R4" s="855"/>
      <c r="S4" s="855"/>
      <c r="T4" s="855"/>
      <c r="U4" s="855"/>
      <c r="V4" s="855"/>
      <c r="W4" s="855"/>
      <c r="X4" s="855"/>
      <c r="Y4" s="855"/>
      <c r="Z4" s="852"/>
      <c r="AA4" s="699"/>
    </row>
    <row r="5" spans="1:27" s="856" customFormat="1" ht="55.15" customHeight="1" x14ac:dyDescent="0.2">
      <c r="A5" s="1143">
        <v>1</v>
      </c>
      <c r="B5" s="377" t="s">
        <v>10</v>
      </c>
      <c r="C5" s="377" t="s">
        <v>1079</v>
      </c>
      <c r="D5" s="1124" t="s">
        <v>1270</v>
      </c>
      <c r="E5" s="769"/>
      <c r="F5" s="604" t="s">
        <v>2590</v>
      </c>
      <c r="G5" s="377" t="s">
        <v>1800</v>
      </c>
      <c r="H5" s="377" t="s">
        <v>1801</v>
      </c>
      <c r="I5" s="1101" t="s">
        <v>1802</v>
      </c>
      <c r="J5" s="377" t="s">
        <v>1080</v>
      </c>
      <c r="K5" s="380" t="s">
        <v>2603</v>
      </c>
      <c r="L5" s="377">
        <v>6</v>
      </c>
      <c r="M5" s="495">
        <v>10</v>
      </c>
      <c r="N5" s="495">
        <v>19</v>
      </c>
      <c r="O5" s="407"/>
      <c r="P5" s="407"/>
      <c r="Q5" s="407"/>
      <c r="R5" s="407"/>
      <c r="S5" s="407"/>
      <c r="T5" s="407"/>
      <c r="U5" s="407"/>
      <c r="V5" s="407"/>
      <c r="W5" s="407"/>
      <c r="X5" s="407"/>
      <c r="Y5" s="631"/>
      <c r="Z5" s="422">
        <f>SUM(N5:Y5)</f>
        <v>19</v>
      </c>
      <c r="AA5" s="422">
        <f>L5*Z5</f>
        <v>114</v>
      </c>
    </row>
    <row r="6" spans="1:27" s="856" customFormat="1" ht="41.45" customHeight="1" x14ac:dyDescent="0.2">
      <c r="A6" s="1143"/>
      <c r="B6" s="857" t="s">
        <v>10</v>
      </c>
      <c r="C6" s="377" t="s">
        <v>1079</v>
      </c>
      <c r="D6" s="1124"/>
      <c r="E6" s="769"/>
      <c r="F6" s="604" t="s">
        <v>2597</v>
      </c>
      <c r="G6" s="377" t="s">
        <v>1800</v>
      </c>
      <c r="H6" s="377" t="s">
        <v>1801</v>
      </c>
      <c r="I6" s="1104"/>
      <c r="J6" s="377" t="s">
        <v>1080</v>
      </c>
      <c r="K6" s="380" t="s">
        <v>2602</v>
      </c>
      <c r="L6" s="377">
        <v>6</v>
      </c>
      <c r="M6" s="495">
        <v>10</v>
      </c>
      <c r="N6" s="495"/>
      <c r="O6" s="407"/>
      <c r="P6" s="407"/>
      <c r="Q6" s="407"/>
      <c r="R6" s="407"/>
      <c r="S6" s="407"/>
      <c r="T6" s="407"/>
      <c r="U6" s="407"/>
      <c r="V6" s="407"/>
      <c r="W6" s="407"/>
      <c r="X6" s="407"/>
      <c r="Y6" s="631"/>
      <c r="Z6" s="422">
        <f t="shared" ref="Z6:Z71" si="0">SUM(N6:Y6)</f>
        <v>0</v>
      </c>
      <c r="AA6" s="422">
        <f t="shared" ref="AA6:AA71" si="1">L6*Z6</f>
        <v>0</v>
      </c>
    </row>
    <row r="7" spans="1:27" s="856" customFormat="1" ht="51.6" customHeight="1" x14ac:dyDescent="0.2">
      <c r="A7" s="1143"/>
      <c r="B7" s="857" t="s">
        <v>10</v>
      </c>
      <c r="C7" s="377" t="s">
        <v>1079</v>
      </c>
      <c r="D7" s="1124"/>
      <c r="E7" s="769"/>
      <c r="F7" s="604" t="s">
        <v>2598</v>
      </c>
      <c r="G7" s="377" t="s">
        <v>2599</v>
      </c>
      <c r="H7" s="377" t="s">
        <v>1801</v>
      </c>
      <c r="I7" s="1104"/>
      <c r="J7" s="377" t="s">
        <v>1080</v>
      </c>
      <c r="K7" s="380" t="s">
        <v>2604</v>
      </c>
      <c r="L7" s="377">
        <v>6</v>
      </c>
      <c r="M7" s="495">
        <v>10</v>
      </c>
      <c r="N7" s="495"/>
      <c r="O7" s="407"/>
      <c r="P7" s="407"/>
      <c r="Q7" s="407"/>
      <c r="R7" s="407"/>
      <c r="S7" s="407"/>
      <c r="T7" s="407"/>
      <c r="U7" s="407"/>
      <c r="V7" s="407"/>
      <c r="W7" s="407"/>
      <c r="X7" s="407"/>
      <c r="Y7" s="631"/>
      <c r="Z7" s="422">
        <f t="shared" si="0"/>
        <v>0</v>
      </c>
      <c r="AA7" s="422">
        <f t="shared" si="1"/>
        <v>0</v>
      </c>
    </row>
    <row r="8" spans="1:27" s="856" customFormat="1" ht="57.6" customHeight="1" x14ac:dyDescent="0.2">
      <c r="A8" s="1143"/>
      <c r="B8" s="377" t="s">
        <v>10</v>
      </c>
      <c r="C8" s="377" t="s">
        <v>1079</v>
      </c>
      <c r="D8" s="1124"/>
      <c r="E8" s="769"/>
      <c r="F8" s="604" t="s">
        <v>2600</v>
      </c>
      <c r="G8" s="377" t="s">
        <v>1804</v>
      </c>
      <c r="H8" s="377" t="s">
        <v>1801</v>
      </c>
      <c r="I8" s="1104"/>
      <c r="J8" s="377" t="s">
        <v>1080</v>
      </c>
      <c r="K8" s="380" t="s">
        <v>2605</v>
      </c>
      <c r="L8" s="377">
        <v>6</v>
      </c>
      <c r="M8" s="495">
        <v>10</v>
      </c>
      <c r="N8" s="495"/>
      <c r="O8" s="407"/>
      <c r="P8" s="407"/>
      <c r="Q8" s="407"/>
      <c r="R8" s="407"/>
      <c r="S8" s="407"/>
      <c r="T8" s="407"/>
      <c r="U8" s="407"/>
      <c r="V8" s="407"/>
      <c r="W8" s="407"/>
      <c r="X8" s="407"/>
      <c r="Y8" s="631"/>
      <c r="Z8" s="422">
        <f t="shared" si="0"/>
        <v>0</v>
      </c>
      <c r="AA8" s="422">
        <f t="shared" si="1"/>
        <v>0</v>
      </c>
    </row>
    <row r="9" spans="1:27" s="856" customFormat="1" ht="47.45" customHeight="1" x14ac:dyDescent="0.2">
      <c r="A9" s="1143"/>
      <c r="B9" s="377" t="s">
        <v>10</v>
      </c>
      <c r="C9" s="377" t="s">
        <v>1079</v>
      </c>
      <c r="D9" s="1124"/>
      <c r="E9" s="769"/>
      <c r="F9" s="604" t="s">
        <v>2601</v>
      </c>
      <c r="G9" s="377" t="s">
        <v>1805</v>
      </c>
      <c r="H9" s="377" t="s">
        <v>1801</v>
      </c>
      <c r="I9" s="1104"/>
      <c r="J9" s="377" t="s">
        <v>1080</v>
      </c>
      <c r="K9" s="380" t="s">
        <v>2362</v>
      </c>
      <c r="L9" s="377">
        <v>6</v>
      </c>
      <c r="M9" s="495">
        <v>10</v>
      </c>
      <c r="N9" s="495"/>
      <c r="O9" s="407"/>
      <c r="P9" s="407"/>
      <c r="Q9" s="407"/>
      <c r="R9" s="407"/>
      <c r="S9" s="407"/>
      <c r="T9" s="407"/>
      <c r="U9" s="407"/>
      <c r="V9" s="407"/>
      <c r="W9" s="407"/>
      <c r="X9" s="407"/>
      <c r="Y9" s="631"/>
      <c r="Z9" s="422">
        <f t="shared" ref="Z9:Z11" si="2">SUM(N9:Y9)</f>
        <v>0</v>
      </c>
      <c r="AA9" s="422">
        <f t="shared" ref="AA9:AA11" si="3">L9*Z9</f>
        <v>0</v>
      </c>
    </row>
    <row r="10" spans="1:27" s="856" customFormat="1" ht="51.6" customHeight="1" x14ac:dyDescent="0.2">
      <c r="A10" s="1143"/>
      <c r="B10" s="377" t="s">
        <v>10</v>
      </c>
      <c r="C10" s="377" t="s">
        <v>1079</v>
      </c>
      <c r="D10" s="1124"/>
      <c r="E10" s="769"/>
      <c r="F10" s="604" t="s">
        <v>2596</v>
      </c>
      <c r="G10" s="377" t="s">
        <v>1857</v>
      </c>
      <c r="H10" s="377" t="s">
        <v>1801</v>
      </c>
      <c r="I10" s="1102"/>
      <c r="J10" s="377" t="s">
        <v>1080</v>
      </c>
      <c r="K10" s="380" t="s">
        <v>2606</v>
      </c>
      <c r="L10" s="377">
        <v>6</v>
      </c>
      <c r="M10" s="495">
        <v>10</v>
      </c>
      <c r="N10" s="495"/>
      <c r="O10" s="407"/>
      <c r="P10" s="407"/>
      <c r="Q10" s="407"/>
      <c r="R10" s="407"/>
      <c r="S10" s="407"/>
      <c r="T10" s="407"/>
      <c r="U10" s="407"/>
      <c r="V10" s="407"/>
      <c r="W10" s="407"/>
      <c r="X10" s="407"/>
      <c r="Y10" s="631"/>
      <c r="Z10" s="422">
        <f t="shared" si="2"/>
        <v>0</v>
      </c>
      <c r="AA10" s="422">
        <f t="shared" si="3"/>
        <v>0</v>
      </c>
    </row>
    <row r="11" spans="1:27" s="856" customFormat="1" ht="46.15" customHeight="1" x14ac:dyDescent="0.2">
      <c r="A11" s="1143"/>
      <c r="B11" s="377" t="s">
        <v>11</v>
      </c>
      <c r="C11" s="377" t="s">
        <v>1079</v>
      </c>
      <c r="D11" s="1124"/>
      <c r="E11" s="769"/>
      <c r="F11" s="604" t="s">
        <v>1136</v>
      </c>
      <c r="G11" s="377" t="s">
        <v>1806</v>
      </c>
      <c r="H11" s="377" t="s">
        <v>1134</v>
      </c>
      <c r="I11" s="604" t="s">
        <v>1135</v>
      </c>
      <c r="J11" s="377" t="s">
        <v>1080</v>
      </c>
      <c r="K11" s="380" t="s">
        <v>1807</v>
      </c>
      <c r="L11" s="377">
        <v>6</v>
      </c>
      <c r="M11" s="495">
        <v>10</v>
      </c>
      <c r="N11" s="495"/>
      <c r="O11" s="407"/>
      <c r="P11" s="407"/>
      <c r="Q11" s="407"/>
      <c r="R11" s="407"/>
      <c r="S11" s="407"/>
      <c r="T11" s="407"/>
      <c r="U11" s="407"/>
      <c r="V11" s="407"/>
      <c r="W11" s="407"/>
      <c r="X11" s="407"/>
      <c r="Y11" s="631"/>
      <c r="Z11" s="422">
        <f t="shared" si="2"/>
        <v>0</v>
      </c>
      <c r="AA11" s="422">
        <f t="shared" si="3"/>
        <v>0</v>
      </c>
    </row>
    <row r="12" spans="1:27" s="856" customFormat="1" ht="48" customHeight="1" x14ac:dyDescent="0.2">
      <c r="A12" s="1143"/>
      <c r="B12" s="377" t="s">
        <v>1808</v>
      </c>
      <c r="C12" s="377" t="s">
        <v>1208</v>
      </c>
      <c r="D12" s="1124"/>
      <c r="E12" s="769"/>
      <c r="F12" s="604" t="s">
        <v>2524</v>
      </c>
      <c r="G12" s="377" t="s">
        <v>1808</v>
      </c>
      <c r="H12" s="377" t="s">
        <v>1271</v>
      </c>
      <c r="I12" s="1091" t="s">
        <v>1272</v>
      </c>
      <c r="J12" s="377" t="s">
        <v>1210</v>
      </c>
      <c r="K12" s="380" t="s">
        <v>1273</v>
      </c>
      <c r="L12" s="377">
        <v>6</v>
      </c>
      <c r="M12" s="495">
        <v>10</v>
      </c>
      <c r="N12" s="495">
        <v>20</v>
      </c>
      <c r="O12" s="407">
        <v>15</v>
      </c>
      <c r="P12" s="407">
        <v>10</v>
      </c>
      <c r="Q12" s="407"/>
      <c r="R12" s="407"/>
      <c r="S12" s="407"/>
      <c r="T12" s="407"/>
      <c r="U12" s="407"/>
      <c r="V12" s="407"/>
      <c r="W12" s="407"/>
      <c r="X12" s="407"/>
      <c r="Y12" s="631"/>
      <c r="Z12" s="422">
        <f t="shared" si="0"/>
        <v>45</v>
      </c>
      <c r="AA12" s="422">
        <f t="shared" si="1"/>
        <v>270</v>
      </c>
    </row>
    <row r="13" spans="1:27" s="856" customFormat="1" ht="46.9" customHeight="1" x14ac:dyDescent="0.2">
      <c r="A13" s="1143"/>
      <c r="B13" s="377" t="s">
        <v>1808</v>
      </c>
      <c r="C13" s="377" t="s">
        <v>1208</v>
      </c>
      <c r="D13" s="1124"/>
      <c r="E13" s="769"/>
      <c r="F13" s="604" t="s">
        <v>1276</v>
      </c>
      <c r="G13" s="377" t="s">
        <v>1809</v>
      </c>
      <c r="H13" s="377" t="s">
        <v>1274</v>
      </c>
      <c r="I13" s="1091"/>
      <c r="J13" s="377" t="s">
        <v>1210</v>
      </c>
      <c r="K13" s="380" t="s">
        <v>1275</v>
      </c>
      <c r="L13" s="377">
        <v>1</v>
      </c>
      <c r="M13" s="495">
        <v>10</v>
      </c>
      <c r="N13" s="495"/>
      <c r="O13" s="407"/>
      <c r="P13" s="407"/>
      <c r="Q13" s="407"/>
      <c r="R13" s="407"/>
      <c r="S13" s="407"/>
      <c r="T13" s="407"/>
      <c r="U13" s="407"/>
      <c r="V13" s="407"/>
      <c r="W13" s="407"/>
      <c r="X13" s="407"/>
      <c r="Y13" s="631"/>
      <c r="Z13" s="422">
        <f t="shared" si="0"/>
        <v>0</v>
      </c>
      <c r="AA13" s="422">
        <f t="shared" si="1"/>
        <v>0</v>
      </c>
    </row>
    <row r="14" spans="1:27" s="856" customFormat="1" ht="51" x14ac:dyDescent="0.2">
      <c r="A14" s="1143">
        <f>+A5+1</f>
        <v>2</v>
      </c>
      <c r="B14" s="857" t="s">
        <v>10</v>
      </c>
      <c r="C14" s="377" t="s">
        <v>1079</v>
      </c>
      <c r="D14" s="1091" t="s">
        <v>1810</v>
      </c>
      <c r="E14" s="769"/>
      <c r="F14" s="604" t="s">
        <v>1811</v>
      </c>
      <c r="G14" s="377" t="s">
        <v>1812</v>
      </c>
      <c r="H14" s="377" t="s">
        <v>1813</v>
      </c>
      <c r="I14" s="1091" t="s">
        <v>1814</v>
      </c>
      <c r="J14" s="377" t="s">
        <v>1080</v>
      </c>
      <c r="K14" s="380" t="s">
        <v>1815</v>
      </c>
      <c r="L14" s="377">
        <v>4</v>
      </c>
      <c r="M14" s="495">
        <v>45</v>
      </c>
      <c r="N14" s="495"/>
      <c r="O14" s="407"/>
      <c r="P14" s="407"/>
      <c r="Q14" s="407"/>
      <c r="R14" s="407"/>
      <c r="S14" s="407"/>
      <c r="T14" s="407"/>
      <c r="U14" s="407"/>
      <c r="V14" s="407"/>
      <c r="W14" s="407"/>
      <c r="X14" s="407"/>
      <c r="Y14" s="631"/>
      <c r="Z14" s="422">
        <f t="shared" si="0"/>
        <v>0</v>
      </c>
      <c r="AA14" s="422">
        <f t="shared" si="1"/>
        <v>0</v>
      </c>
    </row>
    <row r="15" spans="1:27" s="856" customFormat="1" ht="25.5" x14ac:dyDescent="0.2">
      <c r="A15" s="1143"/>
      <c r="B15" s="857" t="s">
        <v>10</v>
      </c>
      <c r="C15" s="377" t="s">
        <v>1079</v>
      </c>
      <c r="D15" s="1091"/>
      <c r="E15" s="769"/>
      <c r="F15" s="1091" t="s">
        <v>1816</v>
      </c>
      <c r="G15" s="377" t="s">
        <v>1800</v>
      </c>
      <c r="H15" s="377" t="s">
        <v>1817</v>
      </c>
      <c r="I15" s="1091"/>
      <c r="J15" s="377" t="s">
        <v>1080</v>
      </c>
      <c r="K15" s="1092" t="s">
        <v>1818</v>
      </c>
      <c r="L15" s="377">
        <v>11</v>
      </c>
      <c r="M15" s="495">
        <v>45</v>
      </c>
      <c r="N15" s="495"/>
      <c r="O15" s="407"/>
      <c r="P15" s="407"/>
      <c r="Q15" s="407"/>
      <c r="R15" s="407"/>
      <c r="S15" s="407"/>
      <c r="T15" s="407"/>
      <c r="U15" s="407"/>
      <c r="V15" s="407"/>
      <c r="W15" s="407"/>
      <c r="X15" s="407"/>
      <c r="Y15" s="631"/>
      <c r="Z15" s="422">
        <f t="shared" si="0"/>
        <v>0</v>
      </c>
      <c r="AA15" s="422">
        <f t="shared" si="1"/>
        <v>0</v>
      </c>
    </row>
    <row r="16" spans="1:27" s="856" customFormat="1" ht="25.5" x14ac:dyDescent="0.2">
      <c r="A16" s="1143"/>
      <c r="B16" s="377" t="s">
        <v>10</v>
      </c>
      <c r="C16" s="377" t="s">
        <v>1079</v>
      </c>
      <c r="D16" s="1091"/>
      <c r="E16" s="769"/>
      <c r="F16" s="1091"/>
      <c r="G16" s="377" t="s">
        <v>1803</v>
      </c>
      <c r="H16" s="377" t="s">
        <v>1817</v>
      </c>
      <c r="I16" s="1091"/>
      <c r="J16" s="377" t="s">
        <v>1080</v>
      </c>
      <c r="K16" s="1092"/>
      <c r="L16" s="377">
        <v>6</v>
      </c>
      <c r="M16" s="495">
        <v>45</v>
      </c>
      <c r="N16" s="495"/>
      <c r="O16" s="407"/>
      <c r="P16" s="407"/>
      <c r="Q16" s="407"/>
      <c r="R16" s="407"/>
      <c r="S16" s="407"/>
      <c r="T16" s="407"/>
      <c r="U16" s="407"/>
      <c r="V16" s="407"/>
      <c r="W16" s="407"/>
      <c r="X16" s="407"/>
      <c r="Y16" s="631"/>
      <c r="Z16" s="422">
        <f t="shared" si="0"/>
        <v>0</v>
      </c>
      <c r="AA16" s="422">
        <f t="shared" si="1"/>
        <v>0</v>
      </c>
    </row>
    <row r="17" spans="1:27" s="856" customFormat="1" ht="25.5" x14ac:dyDescent="0.2">
      <c r="A17" s="1143"/>
      <c r="B17" s="377" t="s">
        <v>10</v>
      </c>
      <c r="C17" s="377" t="s">
        <v>1079</v>
      </c>
      <c r="D17" s="1091"/>
      <c r="E17" s="769"/>
      <c r="F17" s="1091"/>
      <c r="G17" s="377" t="s">
        <v>1819</v>
      </c>
      <c r="H17" s="377" t="s">
        <v>1817</v>
      </c>
      <c r="I17" s="1091"/>
      <c r="J17" s="377" t="s">
        <v>1080</v>
      </c>
      <c r="K17" s="1092"/>
      <c r="L17" s="377">
        <v>4</v>
      </c>
      <c r="M17" s="495">
        <v>45</v>
      </c>
      <c r="N17" s="495"/>
      <c r="O17" s="407"/>
      <c r="P17" s="407"/>
      <c r="Q17" s="407"/>
      <c r="R17" s="407"/>
      <c r="S17" s="407"/>
      <c r="T17" s="407"/>
      <c r="U17" s="407"/>
      <c r="V17" s="407"/>
      <c r="W17" s="407"/>
      <c r="X17" s="407"/>
      <c r="Y17" s="631"/>
      <c r="Z17" s="422">
        <f t="shared" si="0"/>
        <v>0</v>
      </c>
      <c r="AA17" s="422">
        <f t="shared" si="1"/>
        <v>0</v>
      </c>
    </row>
    <row r="18" spans="1:27" s="856" customFormat="1" ht="25.5" x14ac:dyDescent="0.2">
      <c r="A18" s="1143"/>
      <c r="B18" s="377" t="s">
        <v>10</v>
      </c>
      <c r="C18" s="377"/>
      <c r="D18" s="1091"/>
      <c r="E18" s="769"/>
      <c r="F18" s="1091"/>
      <c r="G18" s="377" t="s">
        <v>1820</v>
      </c>
      <c r="H18" s="377" t="s">
        <v>1817</v>
      </c>
      <c r="I18" s="1091"/>
      <c r="J18" s="377" t="s">
        <v>1080</v>
      </c>
      <c r="K18" s="1092"/>
      <c r="L18" s="377">
        <v>1</v>
      </c>
      <c r="M18" s="495">
        <v>45</v>
      </c>
      <c r="N18" s="495"/>
      <c r="O18" s="407"/>
      <c r="P18" s="407"/>
      <c r="Q18" s="407"/>
      <c r="R18" s="407"/>
      <c r="S18" s="407"/>
      <c r="T18" s="407"/>
      <c r="U18" s="407"/>
      <c r="V18" s="407"/>
      <c r="W18" s="407"/>
      <c r="X18" s="407"/>
      <c r="Y18" s="631"/>
      <c r="Z18" s="422">
        <f t="shared" si="0"/>
        <v>0</v>
      </c>
      <c r="AA18" s="422">
        <f t="shared" si="1"/>
        <v>0</v>
      </c>
    </row>
    <row r="19" spans="1:27" ht="25.5" x14ac:dyDescent="0.2">
      <c r="A19" s="1090">
        <v>3</v>
      </c>
      <c r="B19" s="379" t="s">
        <v>10</v>
      </c>
      <c r="C19" s="377" t="s">
        <v>1079</v>
      </c>
      <c r="D19" s="1091" t="s">
        <v>959</v>
      </c>
      <c r="E19" s="769"/>
      <c r="F19" s="1091" t="s">
        <v>1821</v>
      </c>
      <c r="G19" s="377" t="s">
        <v>1812</v>
      </c>
      <c r="H19" s="377" t="s">
        <v>1822</v>
      </c>
      <c r="I19" s="1091" t="s">
        <v>1278</v>
      </c>
      <c r="J19" s="377" t="s">
        <v>1080</v>
      </c>
      <c r="K19" s="1092" t="s">
        <v>1823</v>
      </c>
      <c r="L19" s="377">
        <v>1</v>
      </c>
      <c r="M19" s="495">
        <v>15</v>
      </c>
      <c r="N19" s="495"/>
      <c r="O19" s="611"/>
      <c r="P19" s="611"/>
      <c r="Q19" s="611"/>
      <c r="R19" s="611"/>
      <c r="S19" s="611"/>
      <c r="T19" s="611"/>
      <c r="U19" s="611"/>
      <c r="V19" s="611"/>
      <c r="W19" s="611"/>
      <c r="X19" s="611"/>
      <c r="Y19" s="612"/>
      <c r="Z19" s="422">
        <f t="shared" si="0"/>
        <v>0</v>
      </c>
      <c r="AA19" s="422">
        <f t="shared" si="1"/>
        <v>0</v>
      </c>
    </row>
    <row r="20" spans="1:27" ht="25.5" x14ac:dyDescent="0.2">
      <c r="A20" s="1090"/>
      <c r="B20" s="379" t="s">
        <v>10</v>
      </c>
      <c r="C20" s="377" t="s">
        <v>1079</v>
      </c>
      <c r="D20" s="1091"/>
      <c r="E20" s="769"/>
      <c r="F20" s="1091"/>
      <c r="G20" s="377" t="s">
        <v>1800</v>
      </c>
      <c r="H20" s="377" t="s">
        <v>1824</v>
      </c>
      <c r="I20" s="1091"/>
      <c r="J20" s="377" t="s">
        <v>1080</v>
      </c>
      <c r="K20" s="1092"/>
      <c r="L20" s="377">
        <v>1</v>
      </c>
      <c r="M20" s="495">
        <v>15</v>
      </c>
      <c r="N20" s="495"/>
      <c r="O20" s="611"/>
      <c r="P20" s="611"/>
      <c r="Q20" s="611"/>
      <c r="R20" s="611"/>
      <c r="S20" s="611"/>
      <c r="T20" s="611"/>
      <c r="U20" s="611"/>
      <c r="V20" s="611"/>
      <c r="W20" s="611"/>
      <c r="X20" s="611"/>
      <c r="Y20" s="612"/>
      <c r="Z20" s="422">
        <f t="shared" si="0"/>
        <v>0</v>
      </c>
      <c r="AA20" s="422">
        <f t="shared" si="1"/>
        <v>0</v>
      </c>
    </row>
    <row r="21" spans="1:27" ht="25.5" x14ac:dyDescent="0.2">
      <c r="A21" s="1090"/>
      <c r="B21" s="379" t="s">
        <v>10</v>
      </c>
      <c r="C21" s="377" t="s">
        <v>1079</v>
      </c>
      <c r="D21" s="1091"/>
      <c r="E21" s="769"/>
      <c r="F21" s="1091"/>
      <c r="G21" s="377" t="s">
        <v>1803</v>
      </c>
      <c r="H21" s="377" t="s">
        <v>1824</v>
      </c>
      <c r="I21" s="1091"/>
      <c r="J21" s="377" t="s">
        <v>1080</v>
      </c>
      <c r="K21" s="1092"/>
      <c r="L21" s="377">
        <v>1</v>
      </c>
      <c r="M21" s="495">
        <v>15</v>
      </c>
      <c r="N21" s="495"/>
      <c r="O21" s="611"/>
      <c r="P21" s="611"/>
      <c r="Q21" s="611"/>
      <c r="R21" s="611"/>
      <c r="S21" s="611"/>
      <c r="T21" s="611"/>
      <c r="U21" s="611"/>
      <c r="V21" s="611"/>
      <c r="W21" s="611"/>
      <c r="X21" s="611"/>
      <c r="Y21" s="612"/>
      <c r="Z21" s="422">
        <f t="shared" si="0"/>
        <v>0</v>
      </c>
      <c r="AA21" s="422">
        <f t="shared" si="1"/>
        <v>0</v>
      </c>
    </row>
    <row r="22" spans="1:27" ht="25.5" x14ac:dyDescent="0.2">
      <c r="A22" s="1090"/>
      <c r="B22" s="379" t="s">
        <v>10</v>
      </c>
      <c r="C22" s="377" t="s">
        <v>1079</v>
      </c>
      <c r="D22" s="1091"/>
      <c r="E22" s="769"/>
      <c r="F22" s="1091"/>
      <c r="G22" s="377" t="s">
        <v>1804</v>
      </c>
      <c r="H22" s="377" t="s">
        <v>1824</v>
      </c>
      <c r="I22" s="1091"/>
      <c r="J22" s="377" t="s">
        <v>1080</v>
      </c>
      <c r="K22" s="1092"/>
      <c r="L22" s="377">
        <v>1</v>
      </c>
      <c r="M22" s="495">
        <v>15</v>
      </c>
      <c r="N22" s="495"/>
      <c r="O22" s="611"/>
      <c r="P22" s="611"/>
      <c r="Q22" s="611"/>
      <c r="R22" s="611"/>
      <c r="S22" s="611"/>
      <c r="T22" s="611"/>
      <c r="U22" s="611"/>
      <c r="V22" s="611"/>
      <c r="W22" s="611"/>
      <c r="X22" s="611"/>
      <c r="Y22" s="612"/>
      <c r="Z22" s="422">
        <f t="shared" si="0"/>
        <v>0</v>
      </c>
      <c r="AA22" s="422">
        <f t="shared" si="1"/>
        <v>0</v>
      </c>
    </row>
    <row r="23" spans="1:27" ht="25.5" x14ac:dyDescent="0.2">
      <c r="A23" s="1090"/>
      <c r="B23" s="379" t="s">
        <v>1808</v>
      </c>
      <c r="C23" s="377" t="s">
        <v>1208</v>
      </c>
      <c r="D23" s="1091"/>
      <c r="E23" s="769"/>
      <c r="F23" s="604" t="s">
        <v>1280</v>
      </c>
      <c r="G23" s="610" t="s">
        <v>1808</v>
      </c>
      <c r="H23" s="377" t="s">
        <v>1277</v>
      </c>
      <c r="I23" s="1091"/>
      <c r="J23" s="377" t="s">
        <v>1210</v>
      </c>
      <c r="K23" s="380" t="s">
        <v>1279</v>
      </c>
      <c r="L23" s="377">
        <v>1</v>
      </c>
      <c r="M23" s="495">
        <v>15</v>
      </c>
      <c r="N23" s="495"/>
      <c r="O23" s="611"/>
      <c r="P23" s="611"/>
      <c r="Q23" s="611"/>
      <c r="R23" s="611"/>
      <c r="S23" s="611"/>
      <c r="T23" s="611"/>
      <c r="U23" s="611"/>
      <c r="V23" s="611"/>
      <c r="W23" s="611"/>
      <c r="X23" s="611"/>
      <c r="Y23" s="612"/>
      <c r="Z23" s="422">
        <f t="shared" si="0"/>
        <v>0</v>
      </c>
      <c r="AA23" s="422">
        <f t="shared" si="1"/>
        <v>0</v>
      </c>
    </row>
    <row r="24" spans="1:27" ht="38.25" x14ac:dyDescent="0.2">
      <c r="A24" s="1090"/>
      <c r="B24" s="379" t="s">
        <v>1808</v>
      </c>
      <c r="C24" s="377" t="s">
        <v>1208</v>
      </c>
      <c r="D24" s="1091"/>
      <c r="E24" s="769"/>
      <c r="F24" s="422" t="s">
        <v>1282</v>
      </c>
      <c r="G24" s="377" t="s">
        <v>1809</v>
      </c>
      <c r="H24" s="377" t="s">
        <v>1281</v>
      </c>
      <c r="I24" s="1091"/>
      <c r="J24" s="377" t="s">
        <v>1210</v>
      </c>
      <c r="K24" s="380" t="s">
        <v>1279</v>
      </c>
      <c r="L24" s="377">
        <v>1</v>
      </c>
      <c r="M24" s="495">
        <v>15</v>
      </c>
      <c r="N24" s="495"/>
      <c r="O24" s="611"/>
      <c r="P24" s="611"/>
      <c r="Q24" s="611"/>
      <c r="R24" s="611"/>
      <c r="S24" s="611"/>
      <c r="T24" s="611"/>
      <c r="U24" s="611"/>
      <c r="V24" s="611"/>
      <c r="W24" s="611"/>
      <c r="X24" s="611"/>
      <c r="Y24" s="612"/>
      <c r="Z24" s="422">
        <f t="shared" si="0"/>
        <v>0</v>
      </c>
      <c r="AA24" s="422">
        <f t="shared" si="1"/>
        <v>0</v>
      </c>
    </row>
    <row r="25" spans="1:27" ht="38.25" x14ac:dyDescent="0.2">
      <c r="A25" s="168">
        <v>4</v>
      </c>
      <c r="B25" s="377" t="s">
        <v>1825</v>
      </c>
      <c r="C25" s="377" t="s">
        <v>1079</v>
      </c>
      <c r="D25" s="604" t="s">
        <v>1826</v>
      </c>
      <c r="E25" s="769"/>
      <c r="F25" s="604" t="s">
        <v>1827</v>
      </c>
      <c r="G25" s="377" t="s">
        <v>1812</v>
      </c>
      <c r="H25" s="377" t="s">
        <v>2391</v>
      </c>
      <c r="I25" s="604" t="s">
        <v>1828</v>
      </c>
      <c r="J25" s="377" t="s">
        <v>1080</v>
      </c>
      <c r="K25" s="380" t="s">
        <v>1829</v>
      </c>
      <c r="L25" s="377">
        <v>1</v>
      </c>
      <c r="M25" s="495">
        <v>10</v>
      </c>
      <c r="N25" s="495"/>
      <c r="O25" s="611"/>
      <c r="P25" s="611"/>
      <c r="Q25" s="611"/>
      <c r="R25" s="611"/>
      <c r="S25" s="611"/>
      <c r="T25" s="611"/>
      <c r="U25" s="611"/>
      <c r="V25" s="611"/>
      <c r="W25" s="611"/>
      <c r="X25" s="611"/>
      <c r="Y25" s="612"/>
      <c r="Z25" s="422">
        <f t="shared" si="0"/>
        <v>0</v>
      </c>
      <c r="AA25" s="422">
        <f t="shared" si="1"/>
        <v>0</v>
      </c>
    </row>
    <row r="26" spans="1:27" ht="38.25" x14ac:dyDescent="0.2">
      <c r="A26" s="168">
        <v>5</v>
      </c>
      <c r="B26" s="377" t="s">
        <v>1825</v>
      </c>
      <c r="C26" s="377" t="s">
        <v>1079</v>
      </c>
      <c r="D26" s="604" t="s">
        <v>1830</v>
      </c>
      <c r="E26" s="769"/>
      <c r="F26" s="604" t="s">
        <v>1831</v>
      </c>
      <c r="G26" s="377" t="s">
        <v>1812</v>
      </c>
      <c r="H26" s="377" t="s">
        <v>2391</v>
      </c>
      <c r="I26" s="604" t="s">
        <v>1832</v>
      </c>
      <c r="J26" s="377" t="s">
        <v>1080</v>
      </c>
      <c r="K26" s="380" t="s">
        <v>1829</v>
      </c>
      <c r="L26" s="377">
        <v>1</v>
      </c>
      <c r="M26" s="495">
        <v>10</v>
      </c>
      <c r="N26" s="495"/>
      <c r="O26" s="611"/>
      <c r="P26" s="611"/>
      <c r="Q26" s="611"/>
      <c r="R26" s="611"/>
      <c r="S26" s="611"/>
      <c r="T26" s="611"/>
      <c r="U26" s="611"/>
      <c r="V26" s="611"/>
      <c r="W26" s="611"/>
      <c r="X26" s="611"/>
      <c r="Y26" s="612"/>
      <c r="Z26" s="422">
        <f t="shared" si="0"/>
        <v>0</v>
      </c>
      <c r="AA26" s="422">
        <f t="shared" si="1"/>
        <v>0</v>
      </c>
    </row>
    <row r="27" spans="1:27" ht="38.25" x14ac:dyDescent="0.2">
      <c r="A27" s="168">
        <v>6</v>
      </c>
      <c r="B27" s="377" t="s">
        <v>1825</v>
      </c>
      <c r="C27" s="610" t="s">
        <v>1079</v>
      </c>
      <c r="D27" s="604" t="s">
        <v>1833</v>
      </c>
      <c r="E27" s="769"/>
      <c r="F27" s="604" t="s">
        <v>1834</v>
      </c>
      <c r="G27" s="377" t="s">
        <v>1812</v>
      </c>
      <c r="H27" s="377" t="s">
        <v>2392</v>
      </c>
      <c r="I27" s="422" t="s">
        <v>1835</v>
      </c>
      <c r="J27" s="495" t="s">
        <v>1144</v>
      </c>
      <c r="K27" s="380" t="s">
        <v>1836</v>
      </c>
      <c r="L27" s="377">
        <v>1</v>
      </c>
      <c r="M27" s="495">
        <v>120</v>
      </c>
      <c r="N27" s="495"/>
      <c r="O27" s="611"/>
      <c r="P27" s="611"/>
      <c r="Q27" s="611"/>
      <c r="R27" s="611"/>
      <c r="S27" s="611"/>
      <c r="T27" s="611"/>
      <c r="U27" s="611"/>
      <c r="V27" s="611"/>
      <c r="W27" s="611"/>
      <c r="X27" s="611"/>
      <c r="Y27" s="612"/>
      <c r="Z27" s="422">
        <f t="shared" si="0"/>
        <v>0</v>
      </c>
      <c r="AA27" s="422">
        <f t="shared" si="1"/>
        <v>0</v>
      </c>
    </row>
    <row r="28" spans="1:27" ht="38.25" x14ac:dyDescent="0.2">
      <c r="A28" s="168">
        <v>7</v>
      </c>
      <c r="B28" s="379" t="s">
        <v>1081</v>
      </c>
      <c r="C28" s="377" t="s">
        <v>1079</v>
      </c>
      <c r="D28" s="604" t="s">
        <v>1837</v>
      </c>
      <c r="E28" s="769"/>
      <c r="F28" s="604" t="s">
        <v>1838</v>
      </c>
      <c r="G28" s="377" t="s">
        <v>1800</v>
      </c>
      <c r="H28" s="377" t="s">
        <v>2393</v>
      </c>
      <c r="I28" s="422" t="s">
        <v>1839</v>
      </c>
      <c r="J28" s="377" t="s">
        <v>1283</v>
      </c>
      <c r="K28" s="771" t="s">
        <v>1840</v>
      </c>
      <c r="L28" s="379">
        <v>3</v>
      </c>
      <c r="M28" s="495">
        <v>10</v>
      </c>
      <c r="N28" s="495"/>
      <c r="O28" s="611"/>
      <c r="P28" s="611"/>
      <c r="Q28" s="611"/>
      <c r="R28" s="611"/>
      <c r="S28" s="611"/>
      <c r="T28" s="611"/>
      <c r="U28" s="611"/>
      <c r="V28" s="611"/>
      <c r="W28" s="611"/>
      <c r="X28" s="611"/>
      <c r="Y28" s="612"/>
      <c r="Z28" s="422">
        <f t="shared" si="0"/>
        <v>0</v>
      </c>
      <c r="AA28" s="422">
        <f t="shared" si="1"/>
        <v>0</v>
      </c>
    </row>
    <row r="29" spans="1:27" ht="38.25" x14ac:dyDescent="0.2">
      <c r="A29" s="1090">
        <v>8</v>
      </c>
      <c r="B29" s="379" t="s">
        <v>1081</v>
      </c>
      <c r="C29" s="377" t="s">
        <v>1079</v>
      </c>
      <c r="D29" s="1091" t="s">
        <v>1841</v>
      </c>
      <c r="E29" s="769"/>
      <c r="F29" s="604" t="s">
        <v>1842</v>
      </c>
      <c r="G29" s="377" t="s">
        <v>1800</v>
      </c>
      <c r="H29" s="377" t="s">
        <v>2393</v>
      </c>
      <c r="I29" s="422" t="s">
        <v>1843</v>
      </c>
      <c r="J29" s="377" t="s">
        <v>1283</v>
      </c>
      <c r="K29" s="1092" t="s">
        <v>1840</v>
      </c>
      <c r="L29" s="377">
        <v>2</v>
      </c>
      <c r="M29" s="495">
        <v>10</v>
      </c>
      <c r="N29" s="495"/>
      <c r="O29" s="611"/>
      <c r="P29" s="611"/>
      <c r="Q29" s="611"/>
      <c r="R29" s="611"/>
      <c r="S29" s="611"/>
      <c r="T29" s="611"/>
      <c r="U29" s="611"/>
      <c r="V29" s="611"/>
      <c r="W29" s="611"/>
      <c r="X29" s="611"/>
      <c r="Y29" s="612"/>
      <c r="Z29" s="422">
        <f t="shared" si="0"/>
        <v>0</v>
      </c>
      <c r="AA29" s="422">
        <f t="shared" si="1"/>
        <v>0</v>
      </c>
    </row>
    <row r="30" spans="1:27" ht="38.25" x14ac:dyDescent="0.2">
      <c r="A30" s="1090"/>
      <c r="B30" s="401" t="s">
        <v>1081</v>
      </c>
      <c r="C30" s="377" t="s">
        <v>1079</v>
      </c>
      <c r="D30" s="1091"/>
      <c r="E30" s="769"/>
      <c r="F30" s="604" t="s">
        <v>1844</v>
      </c>
      <c r="G30" s="377" t="s">
        <v>1803</v>
      </c>
      <c r="H30" s="377" t="s">
        <v>2393</v>
      </c>
      <c r="I30" s="422" t="s">
        <v>1845</v>
      </c>
      <c r="J30" s="377" t="s">
        <v>1283</v>
      </c>
      <c r="K30" s="1092"/>
      <c r="L30" s="377">
        <v>1</v>
      </c>
      <c r="M30" s="495">
        <v>10</v>
      </c>
      <c r="N30" s="495"/>
      <c r="O30" s="611"/>
      <c r="P30" s="611"/>
      <c r="Q30" s="611"/>
      <c r="R30" s="611"/>
      <c r="S30" s="611"/>
      <c r="T30" s="611"/>
      <c r="U30" s="611"/>
      <c r="V30" s="611"/>
      <c r="W30" s="611"/>
      <c r="X30" s="611"/>
      <c r="Y30" s="612"/>
      <c r="Z30" s="422">
        <f t="shared" si="0"/>
        <v>0</v>
      </c>
      <c r="AA30" s="422">
        <f t="shared" si="1"/>
        <v>0</v>
      </c>
    </row>
    <row r="31" spans="1:27" ht="38.25" x14ac:dyDescent="0.2">
      <c r="A31" s="168">
        <v>9</v>
      </c>
      <c r="B31" s="401" t="s">
        <v>1081</v>
      </c>
      <c r="C31" s="377" t="s">
        <v>1079</v>
      </c>
      <c r="D31" s="604" t="s">
        <v>1846</v>
      </c>
      <c r="E31" s="769"/>
      <c r="F31" s="604" t="s">
        <v>1847</v>
      </c>
      <c r="G31" s="377" t="s">
        <v>1800</v>
      </c>
      <c r="H31" s="377" t="s">
        <v>2393</v>
      </c>
      <c r="I31" s="422" t="s">
        <v>1848</v>
      </c>
      <c r="J31" s="377" t="s">
        <v>1283</v>
      </c>
      <c r="K31" s="380" t="s">
        <v>1840</v>
      </c>
      <c r="L31" s="377">
        <v>2</v>
      </c>
      <c r="M31" s="495">
        <v>10</v>
      </c>
      <c r="N31" s="495"/>
      <c r="O31" s="611"/>
      <c r="P31" s="611"/>
      <c r="Q31" s="611"/>
      <c r="R31" s="611"/>
      <c r="S31" s="611"/>
      <c r="T31" s="611"/>
      <c r="U31" s="611"/>
      <c r="V31" s="611"/>
      <c r="W31" s="611"/>
      <c r="X31" s="611"/>
      <c r="Y31" s="612"/>
      <c r="Z31" s="422">
        <f t="shared" si="0"/>
        <v>0</v>
      </c>
      <c r="AA31" s="422">
        <f t="shared" si="1"/>
        <v>0</v>
      </c>
    </row>
    <row r="32" spans="1:27" ht="38.25" x14ac:dyDescent="0.2">
      <c r="A32" s="1090">
        <v>10</v>
      </c>
      <c r="B32" s="379" t="s">
        <v>1081</v>
      </c>
      <c r="C32" s="377" t="s">
        <v>1079</v>
      </c>
      <c r="D32" s="1091" t="s">
        <v>1849</v>
      </c>
      <c r="E32" s="769"/>
      <c r="F32" s="604" t="s">
        <v>1850</v>
      </c>
      <c r="G32" s="377" t="s">
        <v>1800</v>
      </c>
      <c r="H32" s="377" t="s">
        <v>2393</v>
      </c>
      <c r="I32" s="422" t="s">
        <v>1851</v>
      </c>
      <c r="J32" s="377" t="s">
        <v>1283</v>
      </c>
      <c r="K32" s="1092" t="s">
        <v>1840</v>
      </c>
      <c r="L32" s="377">
        <v>2</v>
      </c>
      <c r="M32" s="495">
        <v>10</v>
      </c>
      <c r="N32" s="495"/>
      <c r="O32" s="611"/>
      <c r="P32" s="611"/>
      <c r="Q32" s="611"/>
      <c r="R32" s="611"/>
      <c r="S32" s="611"/>
      <c r="T32" s="611"/>
      <c r="U32" s="611"/>
      <c r="V32" s="611"/>
      <c r="W32" s="611"/>
      <c r="X32" s="611"/>
      <c r="Y32" s="612"/>
      <c r="Z32" s="422">
        <f t="shared" si="0"/>
        <v>0</v>
      </c>
      <c r="AA32" s="422">
        <f t="shared" si="1"/>
        <v>0</v>
      </c>
    </row>
    <row r="33" spans="1:27" ht="38.25" x14ac:dyDescent="0.2">
      <c r="A33" s="1090"/>
      <c r="B33" s="379" t="s">
        <v>1081</v>
      </c>
      <c r="C33" s="377" t="s">
        <v>1079</v>
      </c>
      <c r="D33" s="1091"/>
      <c r="E33" s="769"/>
      <c r="F33" s="604" t="s">
        <v>1852</v>
      </c>
      <c r="G33" s="377" t="s">
        <v>1800</v>
      </c>
      <c r="H33" s="377" t="s">
        <v>2393</v>
      </c>
      <c r="I33" s="422" t="s">
        <v>1853</v>
      </c>
      <c r="J33" s="377" t="s">
        <v>1283</v>
      </c>
      <c r="K33" s="1092"/>
      <c r="L33" s="377">
        <v>1</v>
      </c>
      <c r="M33" s="495">
        <v>10</v>
      </c>
      <c r="N33" s="495"/>
      <c r="O33" s="611"/>
      <c r="P33" s="611"/>
      <c r="Q33" s="611"/>
      <c r="R33" s="611"/>
      <c r="S33" s="611"/>
      <c r="T33" s="611"/>
      <c r="U33" s="611"/>
      <c r="V33" s="611"/>
      <c r="W33" s="611"/>
      <c r="X33" s="611"/>
      <c r="Y33" s="612"/>
      <c r="Z33" s="422">
        <f t="shared" si="0"/>
        <v>0</v>
      </c>
      <c r="AA33" s="422">
        <f t="shared" si="1"/>
        <v>0</v>
      </c>
    </row>
    <row r="34" spans="1:27" ht="38.25" x14ac:dyDescent="0.2">
      <c r="A34" s="1090"/>
      <c r="B34" s="379" t="s">
        <v>1081</v>
      </c>
      <c r="C34" s="377" t="s">
        <v>1079</v>
      </c>
      <c r="D34" s="1091"/>
      <c r="E34" s="769"/>
      <c r="F34" s="604" t="s">
        <v>1854</v>
      </c>
      <c r="G34" s="377" t="s">
        <v>1803</v>
      </c>
      <c r="H34" s="377" t="s">
        <v>2393</v>
      </c>
      <c r="I34" s="422" t="s">
        <v>1855</v>
      </c>
      <c r="J34" s="377" t="s">
        <v>1283</v>
      </c>
      <c r="K34" s="1092"/>
      <c r="L34" s="377">
        <v>1</v>
      </c>
      <c r="M34" s="495">
        <v>10</v>
      </c>
      <c r="N34" s="495"/>
      <c r="O34" s="611"/>
      <c r="P34" s="611"/>
      <c r="Q34" s="611"/>
      <c r="R34" s="611"/>
      <c r="S34" s="611"/>
      <c r="T34" s="611"/>
      <c r="U34" s="611"/>
      <c r="V34" s="611"/>
      <c r="W34" s="611"/>
      <c r="X34" s="611"/>
      <c r="Y34" s="612"/>
      <c r="Z34" s="422">
        <f t="shared" si="0"/>
        <v>0</v>
      </c>
      <c r="AA34" s="422">
        <f t="shared" si="1"/>
        <v>0</v>
      </c>
    </row>
    <row r="35" spans="1:27" ht="38.25" x14ac:dyDescent="0.2">
      <c r="A35" s="1090"/>
      <c r="B35" s="379" t="s">
        <v>1081</v>
      </c>
      <c r="C35" s="377" t="s">
        <v>1079</v>
      </c>
      <c r="D35" s="1091"/>
      <c r="E35" s="769"/>
      <c r="F35" s="604" t="s">
        <v>1856</v>
      </c>
      <c r="G35" s="377" t="s">
        <v>1857</v>
      </c>
      <c r="H35" s="377" t="s">
        <v>2393</v>
      </c>
      <c r="I35" s="422" t="s">
        <v>1858</v>
      </c>
      <c r="J35" s="377" t="s">
        <v>1859</v>
      </c>
      <c r="K35" s="1092"/>
      <c r="L35" s="377">
        <v>1</v>
      </c>
      <c r="M35" s="495">
        <v>10</v>
      </c>
      <c r="N35" s="495"/>
      <c r="O35" s="611"/>
      <c r="P35" s="611"/>
      <c r="Q35" s="611"/>
      <c r="R35" s="611"/>
      <c r="S35" s="611"/>
      <c r="T35" s="611"/>
      <c r="U35" s="611"/>
      <c r="V35" s="611"/>
      <c r="W35" s="611"/>
      <c r="X35" s="611"/>
      <c r="Y35" s="612"/>
      <c r="Z35" s="422">
        <f t="shared" si="0"/>
        <v>0</v>
      </c>
      <c r="AA35" s="422">
        <f t="shared" si="1"/>
        <v>0</v>
      </c>
    </row>
    <row r="36" spans="1:27" ht="38.25" x14ac:dyDescent="0.2">
      <c r="A36" s="1090">
        <v>11</v>
      </c>
      <c r="B36" s="379" t="s">
        <v>1081</v>
      </c>
      <c r="C36" s="377" t="s">
        <v>1079</v>
      </c>
      <c r="D36" s="1091" t="s">
        <v>1236</v>
      </c>
      <c r="E36" s="769"/>
      <c r="F36" s="604" t="s">
        <v>1860</v>
      </c>
      <c r="G36" s="377" t="s">
        <v>1800</v>
      </c>
      <c r="H36" s="377" t="s">
        <v>2393</v>
      </c>
      <c r="I36" s="422" t="s">
        <v>2530</v>
      </c>
      <c r="J36" s="377" t="s">
        <v>1283</v>
      </c>
      <c r="K36" s="380" t="s">
        <v>1861</v>
      </c>
      <c r="L36" s="377">
        <v>2</v>
      </c>
      <c r="M36" s="495">
        <v>10</v>
      </c>
      <c r="N36" s="495"/>
      <c r="O36" s="611"/>
      <c r="P36" s="611"/>
      <c r="Q36" s="611"/>
      <c r="R36" s="611"/>
      <c r="S36" s="611"/>
      <c r="T36" s="611"/>
      <c r="U36" s="611"/>
      <c r="V36" s="611"/>
      <c r="W36" s="611"/>
      <c r="X36" s="611"/>
      <c r="Y36" s="612"/>
      <c r="Z36" s="422">
        <f t="shared" si="0"/>
        <v>0</v>
      </c>
      <c r="AA36" s="422">
        <f t="shared" si="1"/>
        <v>0</v>
      </c>
    </row>
    <row r="37" spans="1:27" ht="38.25" x14ac:dyDescent="0.2">
      <c r="A37" s="1090"/>
      <c r="B37" s="379" t="s">
        <v>1081</v>
      </c>
      <c r="C37" s="377" t="s">
        <v>1079</v>
      </c>
      <c r="D37" s="1091"/>
      <c r="E37" s="769"/>
      <c r="F37" s="604" t="s">
        <v>1862</v>
      </c>
      <c r="G37" s="377" t="s">
        <v>1803</v>
      </c>
      <c r="H37" s="377" t="s">
        <v>2393</v>
      </c>
      <c r="I37" s="422" t="s">
        <v>1863</v>
      </c>
      <c r="J37" s="377" t="s">
        <v>1283</v>
      </c>
      <c r="K37" s="380" t="s">
        <v>1840</v>
      </c>
      <c r="L37" s="377">
        <v>1</v>
      </c>
      <c r="M37" s="495">
        <v>10</v>
      </c>
      <c r="N37" s="495"/>
      <c r="O37" s="611"/>
      <c r="P37" s="611"/>
      <c r="Q37" s="611"/>
      <c r="R37" s="611"/>
      <c r="S37" s="611"/>
      <c r="T37" s="611"/>
      <c r="U37" s="611"/>
      <c r="V37" s="611"/>
      <c r="W37" s="611"/>
      <c r="X37" s="611"/>
      <c r="Y37" s="612"/>
      <c r="Z37" s="422">
        <f t="shared" si="0"/>
        <v>0</v>
      </c>
      <c r="AA37" s="422">
        <f t="shared" si="1"/>
        <v>0</v>
      </c>
    </row>
    <row r="38" spans="1:27" ht="38.25" x14ac:dyDescent="0.2">
      <c r="A38" s="1090"/>
      <c r="B38" s="379" t="s">
        <v>1081</v>
      </c>
      <c r="C38" s="377" t="s">
        <v>1079</v>
      </c>
      <c r="D38" s="1091"/>
      <c r="E38" s="769"/>
      <c r="F38" s="604" t="s">
        <v>1864</v>
      </c>
      <c r="G38" s="377" t="s">
        <v>1819</v>
      </c>
      <c r="H38" s="377" t="s">
        <v>2393</v>
      </c>
      <c r="I38" s="422" t="s">
        <v>2531</v>
      </c>
      <c r="J38" s="377" t="s">
        <v>1283</v>
      </c>
      <c r="K38" s="380" t="s">
        <v>2532</v>
      </c>
      <c r="L38" s="377">
        <v>1</v>
      </c>
      <c r="M38" s="495">
        <v>10</v>
      </c>
      <c r="N38" s="495"/>
      <c r="O38" s="611"/>
      <c r="P38" s="611"/>
      <c r="Q38" s="611"/>
      <c r="R38" s="611"/>
      <c r="S38" s="611"/>
      <c r="T38" s="611"/>
      <c r="U38" s="611"/>
      <c r="V38" s="611"/>
      <c r="W38" s="611"/>
      <c r="X38" s="611"/>
      <c r="Y38" s="612"/>
      <c r="Z38" s="422">
        <f t="shared" si="0"/>
        <v>0</v>
      </c>
      <c r="AA38" s="422">
        <f t="shared" si="1"/>
        <v>0</v>
      </c>
    </row>
    <row r="39" spans="1:27" ht="38.25" x14ac:dyDescent="0.2">
      <c r="A39" s="1090"/>
      <c r="B39" s="379" t="s">
        <v>1081</v>
      </c>
      <c r="C39" s="610"/>
      <c r="D39" s="1091"/>
      <c r="E39" s="769"/>
      <c r="F39" s="604" t="s">
        <v>1865</v>
      </c>
      <c r="G39" s="377" t="s">
        <v>1866</v>
      </c>
      <c r="H39" s="377" t="s">
        <v>1867</v>
      </c>
      <c r="I39" s="422" t="s">
        <v>1238</v>
      </c>
      <c r="J39" s="377" t="s">
        <v>1237</v>
      </c>
      <c r="K39" s="381" t="s">
        <v>2471</v>
      </c>
      <c r="L39" s="377">
        <v>1</v>
      </c>
      <c r="M39" s="495">
        <v>10</v>
      </c>
      <c r="N39" s="495"/>
      <c r="O39" s="611"/>
      <c r="P39" s="611"/>
      <c r="Q39" s="611"/>
      <c r="R39" s="611"/>
      <c r="S39" s="611"/>
      <c r="T39" s="611"/>
      <c r="U39" s="611"/>
      <c r="V39" s="611"/>
      <c r="W39" s="611"/>
      <c r="X39" s="611"/>
      <c r="Y39" s="612"/>
      <c r="Z39" s="422">
        <f t="shared" si="0"/>
        <v>0</v>
      </c>
      <c r="AA39" s="422">
        <f t="shared" si="1"/>
        <v>0</v>
      </c>
    </row>
    <row r="40" spans="1:27" ht="51" x14ac:dyDescent="0.2">
      <c r="A40" s="1090"/>
      <c r="B40" s="379" t="s">
        <v>1081</v>
      </c>
      <c r="C40" s="610" t="s">
        <v>1208</v>
      </c>
      <c r="D40" s="1091"/>
      <c r="E40" s="769"/>
      <c r="F40" s="604" t="s">
        <v>1286</v>
      </c>
      <c r="G40" s="377" t="s">
        <v>1808</v>
      </c>
      <c r="H40" s="377" t="s">
        <v>1284</v>
      </c>
      <c r="I40" s="422" t="s">
        <v>1066</v>
      </c>
      <c r="J40" s="377" t="s">
        <v>1283</v>
      </c>
      <c r="K40" s="380" t="s">
        <v>1285</v>
      </c>
      <c r="L40" s="377">
        <v>1</v>
      </c>
      <c r="M40" s="495">
        <v>10</v>
      </c>
      <c r="N40" s="495"/>
      <c r="O40" s="611"/>
      <c r="P40" s="611"/>
      <c r="Q40" s="611"/>
      <c r="R40" s="611"/>
      <c r="S40" s="611"/>
      <c r="T40" s="611"/>
      <c r="U40" s="611"/>
      <c r="V40" s="611"/>
      <c r="W40" s="611"/>
      <c r="X40" s="611"/>
      <c r="Y40" s="612"/>
      <c r="Z40" s="422">
        <f t="shared" si="0"/>
        <v>0</v>
      </c>
      <c r="AA40" s="422">
        <f t="shared" si="1"/>
        <v>0</v>
      </c>
    </row>
    <row r="41" spans="1:27" ht="38.25" x14ac:dyDescent="0.2">
      <c r="A41" s="1090"/>
      <c r="B41" s="379" t="s">
        <v>1081</v>
      </c>
      <c r="C41" s="610"/>
      <c r="D41" s="1091"/>
      <c r="E41" s="769"/>
      <c r="F41" s="604" t="s">
        <v>1639</v>
      </c>
      <c r="G41" s="377" t="s">
        <v>1868</v>
      </c>
      <c r="H41" s="377" t="s">
        <v>1869</v>
      </c>
      <c r="I41" s="422" t="s">
        <v>1870</v>
      </c>
      <c r="J41" s="377" t="s">
        <v>1283</v>
      </c>
      <c r="K41" s="627" t="s">
        <v>1871</v>
      </c>
      <c r="L41" s="495">
        <v>1</v>
      </c>
      <c r="M41" s="495">
        <v>10</v>
      </c>
      <c r="N41" s="495"/>
      <c r="O41" s="611"/>
      <c r="P41" s="611"/>
      <c r="Q41" s="611"/>
      <c r="R41" s="611"/>
      <c r="S41" s="611"/>
      <c r="T41" s="611"/>
      <c r="U41" s="611"/>
      <c r="V41" s="611"/>
      <c r="W41" s="611"/>
      <c r="X41" s="611"/>
      <c r="Y41" s="612"/>
      <c r="Z41" s="422">
        <f t="shared" si="0"/>
        <v>0</v>
      </c>
      <c r="AA41" s="422">
        <f t="shared" si="1"/>
        <v>0</v>
      </c>
    </row>
    <row r="42" spans="1:27" ht="38.25" x14ac:dyDescent="0.2">
      <c r="A42" s="1090">
        <v>12</v>
      </c>
      <c r="B42" s="379" t="s">
        <v>1081</v>
      </c>
      <c r="C42" s="610" t="s">
        <v>1079</v>
      </c>
      <c r="D42" s="1091" t="s">
        <v>1872</v>
      </c>
      <c r="E42" s="769"/>
      <c r="F42" s="604" t="s">
        <v>1873</v>
      </c>
      <c r="G42" s="377" t="s">
        <v>1803</v>
      </c>
      <c r="H42" s="377" t="s">
        <v>2393</v>
      </c>
      <c r="I42" s="422" t="s">
        <v>1874</v>
      </c>
      <c r="J42" s="377" t="s">
        <v>1283</v>
      </c>
      <c r="K42" s="1092" t="s">
        <v>1840</v>
      </c>
      <c r="L42" s="377">
        <v>1</v>
      </c>
      <c r="M42" s="495">
        <v>10</v>
      </c>
      <c r="N42" s="495"/>
      <c r="O42" s="611"/>
      <c r="P42" s="611"/>
      <c r="Q42" s="611"/>
      <c r="R42" s="611"/>
      <c r="S42" s="611"/>
      <c r="T42" s="611"/>
      <c r="U42" s="611"/>
      <c r="V42" s="611"/>
      <c r="W42" s="611"/>
      <c r="X42" s="611"/>
      <c r="Y42" s="612"/>
      <c r="Z42" s="422">
        <f t="shared" si="0"/>
        <v>0</v>
      </c>
      <c r="AA42" s="422">
        <f t="shared" si="1"/>
        <v>0</v>
      </c>
    </row>
    <row r="43" spans="1:27" ht="38.25" x14ac:dyDescent="0.2">
      <c r="A43" s="1090"/>
      <c r="B43" s="379" t="s">
        <v>1081</v>
      </c>
      <c r="C43" s="610" t="s">
        <v>1079</v>
      </c>
      <c r="D43" s="1091"/>
      <c r="E43" s="769"/>
      <c r="F43" s="604" t="s">
        <v>1875</v>
      </c>
      <c r="G43" s="377" t="s">
        <v>1803</v>
      </c>
      <c r="H43" s="377" t="s">
        <v>2393</v>
      </c>
      <c r="I43" s="422" t="s">
        <v>1876</v>
      </c>
      <c r="J43" s="377" t="s">
        <v>1283</v>
      </c>
      <c r="K43" s="1092"/>
      <c r="L43" s="377">
        <v>1</v>
      </c>
      <c r="M43" s="495">
        <v>10</v>
      </c>
      <c r="N43" s="495"/>
      <c r="O43" s="611"/>
      <c r="P43" s="611"/>
      <c r="Q43" s="611"/>
      <c r="R43" s="611"/>
      <c r="S43" s="611"/>
      <c r="T43" s="611"/>
      <c r="U43" s="611"/>
      <c r="V43" s="611"/>
      <c r="W43" s="611"/>
      <c r="X43" s="611"/>
      <c r="Y43" s="612"/>
      <c r="Z43" s="422">
        <f t="shared" si="0"/>
        <v>0</v>
      </c>
      <c r="AA43" s="422">
        <f t="shared" si="1"/>
        <v>0</v>
      </c>
    </row>
    <row r="44" spans="1:27" ht="38.25" x14ac:dyDescent="0.2">
      <c r="A44" s="168">
        <v>13</v>
      </c>
      <c r="B44" s="379" t="s">
        <v>1081</v>
      </c>
      <c r="C44" s="610" t="s">
        <v>1079</v>
      </c>
      <c r="D44" s="604" t="s">
        <v>1877</v>
      </c>
      <c r="E44" s="769"/>
      <c r="F44" s="604" t="s">
        <v>1878</v>
      </c>
      <c r="G44" s="377" t="s">
        <v>1803</v>
      </c>
      <c r="H44" s="377" t="s">
        <v>2393</v>
      </c>
      <c r="I44" s="422" t="s">
        <v>1879</v>
      </c>
      <c r="J44" s="377" t="s">
        <v>1283</v>
      </c>
      <c r="K44" s="380" t="s">
        <v>1840</v>
      </c>
      <c r="L44" s="377">
        <v>1</v>
      </c>
      <c r="M44" s="495">
        <v>10</v>
      </c>
      <c r="N44" s="495"/>
      <c r="O44" s="611"/>
      <c r="P44" s="611"/>
      <c r="Q44" s="611"/>
      <c r="R44" s="611"/>
      <c r="S44" s="611"/>
      <c r="T44" s="611"/>
      <c r="U44" s="611"/>
      <c r="V44" s="611"/>
      <c r="W44" s="611"/>
      <c r="X44" s="611"/>
      <c r="Y44" s="612"/>
      <c r="Z44" s="422">
        <f t="shared" si="0"/>
        <v>0</v>
      </c>
      <c r="AA44" s="422">
        <f t="shared" si="1"/>
        <v>0</v>
      </c>
    </row>
    <row r="45" spans="1:27" ht="38.25" x14ac:dyDescent="0.2">
      <c r="A45" s="1090">
        <v>14</v>
      </c>
      <c r="B45" s="379" t="s">
        <v>1081</v>
      </c>
      <c r="C45" s="610" t="s">
        <v>1079</v>
      </c>
      <c r="D45" s="1091" t="s">
        <v>1880</v>
      </c>
      <c r="E45" s="769"/>
      <c r="F45" s="604" t="s">
        <v>1881</v>
      </c>
      <c r="G45" s="377" t="s">
        <v>1803</v>
      </c>
      <c r="H45" s="377" t="s">
        <v>2393</v>
      </c>
      <c r="I45" s="422" t="s">
        <v>1882</v>
      </c>
      <c r="J45" s="377" t="s">
        <v>1283</v>
      </c>
      <c r="K45" s="380" t="s">
        <v>1840</v>
      </c>
      <c r="L45" s="377">
        <v>1</v>
      </c>
      <c r="M45" s="495">
        <v>10</v>
      </c>
      <c r="N45" s="495"/>
      <c r="O45" s="611"/>
      <c r="P45" s="611"/>
      <c r="Q45" s="611"/>
      <c r="R45" s="611"/>
      <c r="S45" s="611"/>
      <c r="T45" s="611"/>
      <c r="U45" s="611"/>
      <c r="V45" s="611"/>
      <c r="W45" s="611"/>
      <c r="X45" s="611"/>
      <c r="Y45" s="612"/>
      <c r="Z45" s="422">
        <f t="shared" si="0"/>
        <v>0</v>
      </c>
      <c r="AA45" s="422">
        <f t="shared" si="1"/>
        <v>0</v>
      </c>
    </row>
    <row r="46" spans="1:27" ht="38.25" x14ac:dyDescent="0.2">
      <c r="A46" s="1090"/>
      <c r="B46" s="379" t="s">
        <v>1081</v>
      </c>
      <c r="C46" s="610" t="s">
        <v>1079</v>
      </c>
      <c r="D46" s="1091"/>
      <c r="E46" s="769"/>
      <c r="F46" s="604" t="s">
        <v>1883</v>
      </c>
      <c r="G46" s="377" t="s">
        <v>1857</v>
      </c>
      <c r="H46" s="377" t="s">
        <v>2393</v>
      </c>
      <c r="I46" s="422" t="s">
        <v>1884</v>
      </c>
      <c r="J46" s="377" t="s">
        <v>1283</v>
      </c>
      <c r="K46" s="380" t="s">
        <v>1840</v>
      </c>
      <c r="L46" s="377">
        <v>1</v>
      </c>
      <c r="M46" s="495">
        <v>10</v>
      </c>
      <c r="N46" s="495"/>
      <c r="O46" s="611"/>
      <c r="P46" s="611"/>
      <c r="Q46" s="611"/>
      <c r="R46" s="611"/>
      <c r="S46" s="611"/>
      <c r="T46" s="611"/>
      <c r="U46" s="611"/>
      <c r="V46" s="611"/>
      <c r="W46" s="611"/>
      <c r="X46" s="611"/>
      <c r="Y46" s="612"/>
      <c r="Z46" s="422">
        <f t="shared" si="0"/>
        <v>0</v>
      </c>
      <c r="AA46" s="422">
        <f t="shared" si="1"/>
        <v>0</v>
      </c>
    </row>
    <row r="47" spans="1:27" ht="89.25" x14ac:dyDescent="0.2">
      <c r="A47" s="168">
        <v>15</v>
      </c>
      <c r="B47" s="379" t="s">
        <v>1081</v>
      </c>
      <c r="C47" s="610" t="s">
        <v>1885</v>
      </c>
      <c r="D47" s="604" t="s">
        <v>1886</v>
      </c>
      <c r="E47" s="769"/>
      <c r="F47" s="604" t="s">
        <v>1887</v>
      </c>
      <c r="G47" s="377" t="s">
        <v>2470</v>
      </c>
      <c r="H47" s="377" t="s">
        <v>2393</v>
      </c>
      <c r="I47" s="422" t="s">
        <v>1888</v>
      </c>
      <c r="J47" s="377" t="s">
        <v>1283</v>
      </c>
      <c r="K47" s="380" t="s">
        <v>2533</v>
      </c>
      <c r="L47" s="377">
        <v>2</v>
      </c>
      <c r="M47" s="495">
        <v>10</v>
      </c>
      <c r="N47" s="495"/>
      <c r="O47" s="611"/>
      <c r="P47" s="611"/>
      <c r="Q47" s="611"/>
      <c r="R47" s="611"/>
      <c r="S47" s="611"/>
      <c r="T47" s="611"/>
      <c r="U47" s="611"/>
      <c r="V47" s="611"/>
      <c r="W47" s="611"/>
      <c r="X47" s="611"/>
      <c r="Y47" s="612"/>
      <c r="Z47" s="422">
        <f t="shared" si="0"/>
        <v>0</v>
      </c>
      <c r="AA47" s="422">
        <f t="shared" si="1"/>
        <v>0</v>
      </c>
    </row>
    <row r="48" spans="1:27" ht="25.5" x14ac:dyDescent="0.2">
      <c r="A48" s="1090">
        <v>16</v>
      </c>
      <c r="B48" s="377" t="s">
        <v>1825</v>
      </c>
      <c r="C48" s="610" t="s">
        <v>1079</v>
      </c>
      <c r="D48" s="1091" t="s">
        <v>2591</v>
      </c>
      <c r="E48" s="1097"/>
      <c r="F48" s="604" t="s">
        <v>2594</v>
      </c>
      <c r="G48" s="377" t="s">
        <v>1812</v>
      </c>
      <c r="H48" s="377" t="s">
        <v>2592</v>
      </c>
      <c r="I48" s="1091" t="s">
        <v>1892</v>
      </c>
      <c r="J48" s="377" t="s">
        <v>1080</v>
      </c>
      <c r="K48" s="380" t="s">
        <v>1893</v>
      </c>
      <c r="L48" s="377">
        <v>2</v>
      </c>
      <c r="M48" s="628">
        <v>20</v>
      </c>
      <c r="N48" s="628"/>
      <c r="O48" s="611"/>
      <c r="P48" s="611"/>
      <c r="Q48" s="611"/>
      <c r="R48" s="611"/>
      <c r="S48" s="611"/>
      <c r="T48" s="611"/>
      <c r="U48" s="611"/>
      <c r="V48" s="611"/>
      <c r="W48" s="611"/>
      <c r="X48" s="611"/>
      <c r="Y48" s="612"/>
      <c r="Z48" s="422">
        <f t="shared" si="0"/>
        <v>0</v>
      </c>
      <c r="AA48" s="422">
        <f t="shared" si="1"/>
        <v>0</v>
      </c>
    </row>
    <row r="49" spans="1:27" ht="25.5" x14ac:dyDescent="0.2">
      <c r="A49" s="1090"/>
      <c r="B49" s="379" t="s">
        <v>10</v>
      </c>
      <c r="C49" s="610" t="s">
        <v>1079</v>
      </c>
      <c r="D49" s="1091"/>
      <c r="E49" s="1105"/>
      <c r="F49" s="1091" t="s">
        <v>2595</v>
      </c>
      <c r="G49" s="377" t="s">
        <v>1800</v>
      </c>
      <c r="H49" s="377" t="s">
        <v>2593</v>
      </c>
      <c r="I49" s="1091"/>
      <c r="J49" s="377" t="s">
        <v>1080</v>
      </c>
      <c r="K49" s="1092" t="s">
        <v>1896</v>
      </c>
      <c r="L49" s="377">
        <v>11</v>
      </c>
      <c r="M49" s="628">
        <v>20</v>
      </c>
      <c r="N49" s="628"/>
      <c r="O49" s="611"/>
      <c r="P49" s="611"/>
      <c r="Q49" s="611"/>
      <c r="R49" s="611"/>
      <c r="S49" s="611"/>
      <c r="T49" s="611"/>
      <c r="U49" s="611"/>
      <c r="V49" s="611"/>
      <c r="W49" s="611"/>
      <c r="X49" s="611"/>
      <c r="Y49" s="612"/>
      <c r="Z49" s="422">
        <f t="shared" si="0"/>
        <v>0</v>
      </c>
      <c r="AA49" s="422">
        <f t="shared" si="1"/>
        <v>0</v>
      </c>
    </row>
    <row r="50" spans="1:27" ht="25.5" x14ac:dyDescent="0.2">
      <c r="A50" s="1090"/>
      <c r="B50" s="379" t="s">
        <v>10</v>
      </c>
      <c r="C50" s="610" t="s">
        <v>1079</v>
      </c>
      <c r="D50" s="1091"/>
      <c r="E50" s="1105"/>
      <c r="F50" s="1091"/>
      <c r="G50" s="377" t="s">
        <v>1803</v>
      </c>
      <c r="H50" s="377" t="s">
        <v>2593</v>
      </c>
      <c r="I50" s="1091"/>
      <c r="J50" s="377" t="s">
        <v>1080</v>
      </c>
      <c r="K50" s="1092"/>
      <c r="L50" s="377">
        <v>6</v>
      </c>
      <c r="M50" s="628">
        <v>20</v>
      </c>
      <c r="N50" s="628"/>
      <c r="O50" s="611"/>
      <c r="P50" s="611"/>
      <c r="Q50" s="611"/>
      <c r="R50" s="611"/>
      <c r="S50" s="611"/>
      <c r="T50" s="611"/>
      <c r="U50" s="611"/>
      <c r="V50" s="611"/>
      <c r="W50" s="611"/>
      <c r="X50" s="611"/>
      <c r="Y50" s="612"/>
      <c r="Z50" s="422">
        <f t="shared" si="0"/>
        <v>0</v>
      </c>
      <c r="AA50" s="422">
        <f t="shared" si="1"/>
        <v>0</v>
      </c>
    </row>
    <row r="51" spans="1:27" ht="29.25" customHeight="1" x14ac:dyDescent="0.2">
      <c r="A51" s="1090"/>
      <c r="B51" s="379" t="s">
        <v>10</v>
      </c>
      <c r="C51" s="610" t="s">
        <v>1079</v>
      </c>
      <c r="D51" s="1091"/>
      <c r="E51" s="1098"/>
      <c r="F51" s="1091"/>
      <c r="G51" s="377" t="s">
        <v>1804</v>
      </c>
      <c r="H51" s="377" t="s">
        <v>2593</v>
      </c>
      <c r="I51" s="1091"/>
      <c r="J51" s="377" t="s">
        <v>1080</v>
      </c>
      <c r="K51" s="1092"/>
      <c r="L51" s="377">
        <v>4</v>
      </c>
      <c r="M51" s="628">
        <v>20</v>
      </c>
      <c r="N51" s="628"/>
      <c r="O51" s="611"/>
      <c r="P51" s="611"/>
      <c r="Q51" s="611"/>
      <c r="R51" s="611"/>
      <c r="S51" s="611"/>
      <c r="T51" s="611"/>
      <c r="U51" s="611"/>
      <c r="V51" s="611"/>
      <c r="W51" s="611"/>
      <c r="X51" s="611"/>
      <c r="Y51" s="612"/>
      <c r="Z51" s="422">
        <f t="shared" si="0"/>
        <v>0</v>
      </c>
      <c r="AA51" s="422">
        <f t="shared" si="1"/>
        <v>0</v>
      </c>
    </row>
    <row r="52" spans="1:27" ht="61.9" customHeight="1" x14ac:dyDescent="0.2">
      <c r="A52" s="1090">
        <v>17</v>
      </c>
      <c r="B52" s="379" t="s">
        <v>1081</v>
      </c>
      <c r="C52" s="610"/>
      <c r="D52" s="1091" t="s">
        <v>1137</v>
      </c>
      <c r="E52" s="769"/>
      <c r="F52" s="604" t="s">
        <v>1140</v>
      </c>
      <c r="G52" s="377" t="s">
        <v>1806</v>
      </c>
      <c r="H52" s="377" t="s">
        <v>1139</v>
      </c>
      <c r="I52" s="1091" t="s">
        <v>1287</v>
      </c>
      <c r="J52" s="1111" t="s">
        <v>1138</v>
      </c>
      <c r="K52" s="380" t="s">
        <v>2535</v>
      </c>
      <c r="L52" s="377">
        <v>3</v>
      </c>
      <c r="M52" s="495">
        <v>10</v>
      </c>
      <c r="N52" s="495"/>
      <c r="O52" s="611"/>
      <c r="P52" s="611"/>
      <c r="Q52" s="611"/>
      <c r="R52" s="611"/>
      <c r="S52" s="611"/>
      <c r="T52" s="611"/>
      <c r="U52" s="611"/>
      <c r="V52" s="611"/>
      <c r="W52" s="611"/>
      <c r="X52" s="611"/>
      <c r="Y52" s="612"/>
      <c r="Z52" s="422">
        <f t="shared" si="0"/>
        <v>0</v>
      </c>
      <c r="AA52" s="422">
        <f t="shared" si="1"/>
        <v>0</v>
      </c>
    </row>
    <row r="53" spans="1:27" ht="48.6" customHeight="1" x14ac:dyDescent="0.2">
      <c r="A53" s="1090"/>
      <c r="B53" s="379" t="s">
        <v>1081</v>
      </c>
      <c r="C53" s="377" t="s">
        <v>1208</v>
      </c>
      <c r="D53" s="1091"/>
      <c r="E53" s="769"/>
      <c r="F53" s="604" t="s">
        <v>2534</v>
      </c>
      <c r="G53" s="377" t="s">
        <v>72</v>
      </c>
      <c r="H53" s="377" t="s">
        <v>1085</v>
      </c>
      <c r="I53" s="1091"/>
      <c r="J53" s="1111"/>
      <c r="K53" s="380" t="s">
        <v>2472</v>
      </c>
      <c r="L53" s="377">
        <v>3</v>
      </c>
      <c r="M53" s="495">
        <v>10</v>
      </c>
      <c r="N53" s="495"/>
      <c r="O53" s="611"/>
      <c r="P53" s="611"/>
      <c r="Q53" s="611"/>
      <c r="R53" s="611"/>
      <c r="S53" s="611"/>
      <c r="T53" s="611"/>
      <c r="U53" s="611"/>
      <c r="V53" s="611"/>
      <c r="W53" s="611"/>
      <c r="X53" s="611"/>
      <c r="Y53" s="612"/>
      <c r="Z53" s="422">
        <f t="shared" si="0"/>
        <v>0</v>
      </c>
      <c r="AA53" s="422">
        <f t="shared" si="1"/>
        <v>0</v>
      </c>
    </row>
    <row r="54" spans="1:27" ht="54" customHeight="1" x14ac:dyDescent="0.2">
      <c r="A54" s="1090"/>
      <c r="B54" s="379" t="s">
        <v>1081</v>
      </c>
      <c r="C54" s="377" t="s">
        <v>1208</v>
      </c>
      <c r="D54" s="1091"/>
      <c r="E54" s="769"/>
      <c r="F54" s="604" t="s">
        <v>1292</v>
      </c>
      <c r="G54" s="610" t="s">
        <v>1808</v>
      </c>
      <c r="H54" s="379" t="s">
        <v>1289</v>
      </c>
      <c r="I54" s="422" t="s">
        <v>1290</v>
      </c>
      <c r="J54" s="495" t="s">
        <v>1288</v>
      </c>
      <c r="K54" s="627" t="s">
        <v>1291</v>
      </c>
      <c r="L54" s="495">
        <v>2</v>
      </c>
      <c r="M54" s="495">
        <v>10</v>
      </c>
      <c r="N54" s="495"/>
      <c r="O54" s="611"/>
      <c r="P54" s="611"/>
      <c r="Q54" s="611"/>
      <c r="R54" s="611"/>
      <c r="S54" s="611"/>
      <c r="T54" s="611"/>
      <c r="U54" s="611"/>
      <c r="V54" s="611"/>
      <c r="W54" s="611"/>
      <c r="X54" s="611"/>
      <c r="Y54" s="612"/>
      <c r="Z54" s="422">
        <f t="shared" si="0"/>
        <v>0</v>
      </c>
      <c r="AA54" s="422">
        <f t="shared" si="1"/>
        <v>0</v>
      </c>
    </row>
    <row r="55" spans="1:27" ht="72" customHeight="1" x14ac:dyDescent="0.2">
      <c r="A55" s="168">
        <v>18</v>
      </c>
      <c r="B55" s="379" t="s">
        <v>1081</v>
      </c>
      <c r="C55" s="610" t="s">
        <v>1082</v>
      </c>
      <c r="D55" s="604" t="s">
        <v>1083</v>
      </c>
      <c r="E55" s="769"/>
      <c r="F55" s="604" t="s">
        <v>1636</v>
      </c>
      <c r="G55" s="377" t="s">
        <v>1897</v>
      </c>
      <c r="H55" s="377" t="s">
        <v>1085</v>
      </c>
      <c r="I55" s="422" t="s">
        <v>1086</v>
      </c>
      <c r="J55" s="377" t="s">
        <v>1084</v>
      </c>
      <c r="K55" s="380" t="s">
        <v>1087</v>
      </c>
      <c r="L55" s="377">
        <v>5</v>
      </c>
      <c r="M55" s="495">
        <v>10</v>
      </c>
      <c r="N55" s="495"/>
      <c r="O55" s="611"/>
      <c r="P55" s="611"/>
      <c r="Q55" s="611"/>
      <c r="R55" s="611"/>
      <c r="S55" s="611"/>
      <c r="T55" s="611"/>
      <c r="U55" s="611"/>
      <c r="V55" s="611"/>
      <c r="W55" s="611"/>
      <c r="X55" s="611"/>
      <c r="Y55" s="612"/>
      <c r="Z55" s="422">
        <f t="shared" si="0"/>
        <v>0</v>
      </c>
      <c r="AA55" s="422">
        <f t="shared" si="1"/>
        <v>0</v>
      </c>
    </row>
    <row r="56" spans="1:27" ht="79.150000000000006" customHeight="1" x14ac:dyDescent="0.2">
      <c r="A56" s="1090">
        <v>19</v>
      </c>
      <c r="B56" s="379" t="s">
        <v>10</v>
      </c>
      <c r="C56" s="610" t="s">
        <v>1079</v>
      </c>
      <c r="D56" s="1091" t="s">
        <v>1109</v>
      </c>
      <c r="E56" s="769"/>
      <c r="F56" s="422" t="s">
        <v>1113</v>
      </c>
      <c r="G56" s="422" t="s">
        <v>1898</v>
      </c>
      <c r="H56" s="406" t="s">
        <v>1345</v>
      </c>
      <c r="I56" s="629" t="s">
        <v>1111</v>
      </c>
      <c r="J56" s="377" t="s">
        <v>1110</v>
      </c>
      <c r="K56" s="380" t="s">
        <v>1112</v>
      </c>
      <c r="L56" s="377">
        <v>1</v>
      </c>
      <c r="M56" s="628">
        <v>30</v>
      </c>
      <c r="N56" s="628"/>
      <c r="O56" s="611"/>
      <c r="P56" s="611"/>
      <c r="Q56" s="611"/>
      <c r="R56" s="611"/>
      <c r="S56" s="611"/>
      <c r="T56" s="611"/>
      <c r="U56" s="422"/>
      <c r="V56" s="422"/>
      <c r="W56" s="422"/>
      <c r="X56" s="688"/>
      <c r="Y56" s="380"/>
      <c r="Z56" s="422">
        <f t="shared" si="0"/>
        <v>0</v>
      </c>
      <c r="AA56" s="422">
        <f t="shared" si="1"/>
        <v>0</v>
      </c>
    </row>
    <row r="57" spans="1:27" ht="76.900000000000006" customHeight="1" x14ac:dyDescent="0.2">
      <c r="A57" s="1090"/>
      <c r="B57" s="379" t="s">
        <v>10</v>
      </c>
      <c r="C57" s="610" t="s">
        <v>1079</v>
      </c>
      <c r="D57" s="1091"/>
      <c r="E57" s="769"/>
      <c r="F57" s="422" t="s">
        <v>1116</v>
      </c>
      <c r="G57" s="407" t="s">
        <v>1899</v>
      </c>
      <c r="H57" s="406" t="s">
        <v>1345</v>
      </c>
      <c r="I57" s="422" t="s">
        <v>1114</v>
      </c>
      <c r="J57" s="377" t="s">
        <v>1110</v>
      </c>
      <c r="K57" s="380" t="s">
        <v>1115</v>
      </c>
      <c r="L57" s="377">
        <v>1</v>
      </c>
      <c r="M57" s="628">
        <v>30</v>
      </c>
      <c r="N57" s="628"/>
      <c r="O57" s="611"/>
      <c r="P57" s="611"/>
      <c r="Q57" s="611"/>
      <c r="R57" s="611"/>
      <c r="S57" s="611"/>
      <c r="T57" s="611"/>
      <c r="U57" s="422"/>
      <c r="V57" s="422"/>
      <c r="W57" s="422"/>
      <c r="X57" s="688"/>
      <c r="Y57" s="380"/>
      <c r="Z57" s="422">
        <f t="shared" si="0"/>
        <v>0</v>
      </c>
      <c r="AA57" s="422">
        <f t="shared" si="1"/>
        <v>0</v>
      </c>
    </row>
    <row r="58" spans="1:27" ht="89.25" x14ac:dyDescent="0.2">
      <c r="A58" s="1090"/>
      <c r="B58" s="379" t="s">
        <v>10</v>
      </c>
      <c r="C58" s="610" t="s">
        <v>1079</v>
      </c>
      <c r="D58" s="1091"/>
      <c r="E58" s="769"/>
      <c r="F58" s="422" t="s">
        <v>1119</v>
      </c>
      <c r="G58" s="407" t="s">
        <v>1900</v>
      </c>
      <c r="H58" s="406" t="s">
        <v>1345</v>
      </c>
      <c r="I58" s="422" t="s">
        <v>1117</v>
      </c>
      <c r="J58" s="377" t="s">
        <v>1110</v>
      </c>
      <c r="K58" s="380" t="s">
        <v>1118</v>
      </c>
      <c r="L58" s="377">
        <v>1</v>
      </c>
      <c r="M58" s="628">
        <v>30</v>
      </c>
      <c r="N58" s="628"/>
      <c r="O58" s="611"/>
      <c r="P58" s="611"/>
      <c r="Q58" s="611"/>
      <c r="R58" s="611"/>
      <c r="S58" s="611"/>
      <c r="T58" s="611"/>
      <c r="U58" s="422"/>
      <c r="V58" s="422"/>
      <c r="W58" s="422"/>
      <c r="X58" s="688"/>
      <c r="Y58" s="380"/>
      <c r="Z58" s="422">
        <f t="shared" si="0"/>
        <v>0</v>
      </c>
      <c r="AA58" s="422">
        <f t="shared" si="1"/>
        <v>0</v>
      </c>
    </row>
    <row r="59" spans="1:27" ht="89.25" x14ac:dyDescent="0.2">
      <c r="A59" s="1090"/>
      <c r="B59" s="379" t="s">
        <v>10</v>
      </c>
      <c r="C59" s="610" t="s">
        <v>1079</v>
      </c>
      <c r="D59" s="1091"/>
      <c r="E59" s="769"/>
      <c r="F59" s="422" t="s">
        <v>1121</v>
      </c>
      <c r="G59" s="407" t="s">
        <v>1901</v>
      </c>
      <c r="H59" s="406" t="s">
        <v>1345</v>
      </c>
      <c r="I59" s="422" t="s">
        <v>1902</v>
      </c>
      <c r="J59" s="377" t="s">
        <v>1110</v>
      </c>
      <c r="K59" s="380" t="s">
        <v>1120</v>
      </c>
      <c r="L59" s="377">
        <v>1</v>
      </c>
      <c r="M59" s="628">
        <v>30</v>
      </c>
      <c r="N59" s="628"/>
      <c r="O59" s="611"/>
      <c r="P59" s="611"/>
      <c r="Q59" s="611"/>
      <c r="R59" s="611"/>
      <c r="S59" s="611"/>
      <c r="T59" s="611"/>
      <c r="U59" s="422"/>
      <c r="V59" s="422"/>
      <c r="W59" s="422"/>
      <c r="X59" s="688"/>
      <c r="Y59" s="380"/>
      <c r="Z59" s="422">
        <f t="shared" si="0"/>
        <v>0</v>
      </c>
      <c r="AA59" s="422">
        <f t="shared" si="1"/>
        <v>0</v>
      </c>
    </row>
    <row r="60" spans="1:27" ht="63.75" x14ac:dyDescent="0.2">
      <c r="A60" s="1090">
        <v>20</v>
      </c>
      <c r="B60" s="379" t="s">
        <v>2098</v>
      </c>
      <c r="C60" s="610" t="s">
        <v>1079</v>
      </c>
      <c r="D60" s="1091" t="s">
        <v>999</v>
      </c>
      <c r="E60" s="769"/>
      <c r="F60" s="629" t="s">
        <v>1124</v>
      </c>
      <c r="G60" s="407" t="s">
        <v>1903</v>
      </c>
      <c r="H60" s="406" t="s">
        <v>1345</v>
      </c>
      <c r="I60" s="422" t="s">
        <v>1904</v>
      </c>
      <c r="J60" s="377" t="s">
        <v>1110</v>
      </c>
      <c r="K60" s="380" t="s">
        <v>1123</v>
      </c>
      <c r="L60" s="377">
        <v>1</v>
      </c>
      <c r="M60" s="628">
        <v>30</v>
      </c>
      <c r="N60" s="628"/>
      <c r="O60" s="611"/>
      <c r="P60" s="611"/>
      <c r="Q60" s="611"/>
      <c r="R60" s="611"/>
      <c r="S60" s="611"/>
      <c r="T60" s="611"/>
      <c r="U60" s="422"/>
      <c r="V60" s="422"/>
      <c r="W60" s="422"/>
      <c r="X60" s="688"/>
      <c r="Y60" s="380"/>
      <c r="Z60" s="422">
        <f t="shared" si="0"/>
        <v>0</v>
      </c>
      <c r="AA60" s="422">
        <f t="shared" si="1"/>
        <v>0</v>
      </c>
    </row>
    <row r="61" spans="1:27" ht="76.5" x14ac:dyDescent="0.2">
      <c r="A61" s="1090"/>
      <c r="B61" s="379" t="s">
        <v>2098</v>
      </c>
      <c r="C61" s="610" t="s">
        <v>1079</v>
      </c>
      <c r="D61" s="1091"/>
      <c r="E61" s="769"/>
      <c r="F61" s="629" t="s">
        <v>1126</v>
      </c>
      <c r="G61" s="407" t="s">
        <v>1905</v>
      </c>
      <c r="H61" s="406" t="s">
        <v>1345</v>
      </c>
      <c r="I61" s="422" t="s">
        <v>1906</v>
      </c>
      <c r="J61" s="377" t="s">
        <v>1110</v>
      </c>
      <c r="K61" s="380" t="s">
        <v>1125</v>
      </c>
      <c r="L61" s="377">
        <v>1</v>
      </c>
      <c r="M61" s="628">
        <v>30</v>
      </c>
      <c r="N61" s="628"/>
      <c r="O61" s="611"/>
      <c r="P61" s="611"/>
      <c r="Q61" s="611"/>
      <c r="R61" s="611"/>
      <c r="S61" s="611"/>
      <c r="T61" s="611"/>
      <c r="U61" s="422"/>
      <c r="V61" s="422"/>
      <c r="W61" s="422"/>
      <c r="X61" s="688"/>
      <c r="Y61" s="380"/>
      <c r="Z61" s="422">
        <f t="shared" si="0"/>
        <v>0</v>
      </c>
      <c r="AA61" s="422">
        <f t="shared" si="1"/>
        <v>0</v>
      </c>
    </row>
    <row r="62" spans="1:27" ht="51" x14ac:dyDescent="0.2">
      <c r="A62" s="1090"/>
      <c r="B62" s="379" t="s">
        <v>2098</v>
      </c>
      <c r="C62" s="610" t="s">
        <v>1079</v>
      </c>
      <c r="D62" s="1091"/>
      <c r="E62" s="769"/>
      <c r="F62" s="629" t="s">
        <v>1127</v>
      </c>
      <c r="G62" s="407" t="s">
        <v>1903</v>
      </c>
      <c r="H62" s="406" t="s">
        <v>1345</v>
      </c>
      <c r="I62" s="422" t="s">
        <v>1907</v>
      </c>
      <c r="J62" s="377" t="s">
        <v>1110</v>
      </c>
      <c r="K62" s="380" t="s">
        <v>1125</v>
      </c>
      <c r="L62" s="377">
        <v>1</v>
      </c>
      <c r="M62" s="628">
        <v>30</v>
      </c>
      <c r="N62" s="628"/>
      <c r="O62" s="611"/>
      <c r="P62" s="611"/>
      <c r="Q62" s="611"/>
      <c r="R62" s="611"/>
      <c r="S62" s="611"/>
      <c r="T62" s="611"/>
      <c r="U62" s="422"/>
      <c r="V62" s="422"/>
      <c r="W62" s="422"/>
      <c r="X62" s="688"/>
      <c r="Y62" s="380"/>
      <c r="Z62" s="422">
        <f t="shared" si="0"/>
        <v>0</v>
      </c>
      <c r="AA62" s="422">
        <f t="shared" si="1"/>
        <v>0</v>
      </c>
    </row>
    <row r="63" spans="1:27" ht="184.5" customHeight="1" x14ac:dyDescent="0.2">
      <c r="A63" s="168">
        <v>21</v>
      </c>
      <c r="B63" s="379" t="s">
        <v>10</v>
      </c>
      <c r="C63" s="610" t="s">
        <v>1079</v>
      </c>
      <c r="D63" s="604" t="s">
        <v>1000</v>
      </c>
      <c r="E63" s="769"/>
      <c r="F63" s="629" t="s">
        <v>1129</v>
      </c>
      <c r="G63" s="407" t="s">
        <v>1908</v>
      </c>
      <c r="H63" s="406" t="s">
        <v>1345</v>
      </c>
      <c r="I63" s="422" t="s">
        <v>1909</v>
      </c>
      <c r="J63" s="604" t="s">
        <v>1110</v>
      </c>
      <c r="K63" s="380" t="s">
        <v>1128</v>
      </c>
      <c r="L63" s="377"/>
      <c r="M63" s="628">
        <v>30</v>
      </c>
      <c r="N63" s="628"/>
      <c r="O63" s="611"/>
      <c r="P63" s="611"/>
      <c r="Q63" s="611"/>
      <c r="R63" s="611"/>
      <c r="S63" s="611"/>
      <c r="T63" s="611"/>
      <c r="U63" s="422"/>
      <c r="V63" s="422"/>
      <c r="W63" s="422"/>
      <c r="X63" s="377"/>
      <c r="Y63" s="380"/>
      <c r="Z63" s="422">
        <f t="shared" si="0"/>
        <v>0</v>
      </c>
      <c r="AA63" s="422">
        <f t="shared" si="1"/>
        <v>0</v>
      </c>
    </row>
    <row r="64" spans="1:27" ht="102" x14ac:dyDescent="0.2">
      <c r="A64" s="168">
        <v>22</v>
      </c>
      <c r="B64" s="379" t="s">
        <v>1808</v>
      </c>
      <c r="C64" s="377" t="s">
        <v>1208</v>
      </c>
      <c r="D64" s="604" t="s">
        <v>1293</v>
      </c>
      <c r="E64" s="769"/>
      <c r="F64" s="604" t="s">
        <v>1296</v>
      </c>
      <c r="G64" s="377" t="s">
        <v>1808</v>
      </c>
      <c r="H64" s="377" t="s">
        <v>1294</v>
      </c>
      <c r="I64" s="630" t="s">
        <v>988</v>
      </c>
      <c r="J64" s="495" t="s">
        <v>1144</v>
      </c>
      <c r="K64" s="627" t="s">
        <v>1295</v>
      </c>
      <c r="L64" s="495">
        <v>1</v>
      </c>
      <c r="M64" s="628">
        <v>20</v>
      </c>
      <c r="N64" s="628"/>
      <c r="O64" s="611"/>
      <c r="P64" s="611"/>
      <c r="Q64" s="611"/>
      <c r="R64" s="611"/>
      <c r="S64" s="611"/>
      <c r="T64" s="611"/>
      <c r="U64" s="611"/>
      <c r="V64" s="611"/>
      <c r="W64" s="611"/>
      <c r="X64" s="611"/>
      <c r="Y64" s="612"/>
      <c r="Z64" s="422">
        <f t="shared" si="0"/>
        <v>0</v>
      </c>
      <c r="AA64" s="422">
        <f t="shared" si="1"/>
        <v>0</v>
      </c>
    </row>
    <row r="65" spans="1:27" ht="318.75" x14ac:dyDescent="0.2">
      <c r="A65" s="168">
        <v>23</v>
      </c>
      <c r="B65" s="379" t="s">
        <v>1808</v>
      </c>
      <c r="C65" s="377" t="s">
        <v>1208</v>
      </c>
      <c r="D65" s="604" t="s">
        <v>1297</v>
      </c>
      <c r="E65" s="769"/>
      <c r="F65" s="604" t="s">
        <v>1299</v>
      </c>
      <c r="G65" s="377" t="s">
        <v>72</v>
      </c>
      <c r="H65" s="377" t="s">
        <v>1298</v>
      </c>
      <c r="I65" s="630" t="s">
        <v>1068</v>
      </c>
      <c r="J65" s="495" t="s">
        <v>1144</v>
      </c>
      <c r="K65" s="380" t="s">
        <v>989</v>
      </c>
      <c r="L65" s="377">
        <v>3</v>
      </c>
      <c r="M65" s="628">
        <v>30</v>
      </c>
      <c r="N65" s="628"/>
      <c r="O65" s="611"/>
      <c r="P65" s="611"/>
      <c r="Q65" s="611"/>
      <c r="R65" s="611"/>
      <c r="S65" s="611"/>
      <c r="T65" s="611"/>
      <c r="U65" s="611"/>
      <c r="V65" s="611"/>
      <c r="W65" s="611"/>
      <c r="X65" s="611"/>
      <c r="Y65" s="612"/>
      <c r="Z65" s="422">
        <f t="shared" si="0"/>
        <v>0</v>
      </c>
      <c r="AA65" s="422">
        <f t="shared" si="1"/>
        <v>0</v>
      </c>
    </row>
    <row r="66" spans="1:27" s="856" customFormat="1" ht="27.6" customHeight="1" x14ac:dyDescent="0.2">
      <c r="A66" s="1143">
        <v>24</v>
      </c>
      <c r="B66" s="857" t="s">
        <v>1808</v>
      </c>
      <c r="C66" s="377" t="s">
        <v>1208</v>
      </c>
      <c r="D66" s="1091" t="s">
        <v>1209</v>
      </c>
      <c r="E66" s="769"/>
      <c r="F66" s="1091" t="s">
        <v>1212</v>
      </c>
      <c r="G66" s="377" t="s">
        <v>1806</v>
      </c>
      <c r="H66" s="377" t="s">
        <v>1211</v>
      </c>
      <c r="I66" s="1101" t="s">
        <v>1063</v>
      </c>
      <c r="J66" s="377" t="s">
        <v>1210</v>
      </c>
      <c r="K66" s="1092" t="s">
        <v>985</v>
      </c>
      <c r="L66" s="377">
        <v>6</v>
      </c>
      <c r="M66" s="628">
        <v>30</v>
      </c>
      <c r="N66" s="628"/>
      <c r="O66" s="407"/>
      <c r="P66" s="407"/>
      <c r="Q66" s="407"/>
      <c r="R66" s="407"/>
      <c r="S66" s="407"/>
      <c r="T66" s="407"/>
      <c r="U66" s="407"/>
      <c r="V66" s="407"/>
      <c r="W66" s="407"/>
      <c r="X66" s="407"/>
      <c r="Y66" s="631"/>
      <c r="Z66" s="422">
        <f t="shared" si="0"/>
        <v>0</v>
      </c>
      <c r="AA66" s="422">
        <f t="shared" si="1"/>
        <v>0</v>
      </c>
    </row>
    <row r="67" spans="1:27" s="856" customFormat="1" ht="25.5" x14ac:dyDescent="0.2">
      <c r="A67" s="1143"/>
      <c r="B67" s="857" t="s">
        <v>1808</v>
      </c>
      <c r="C67" s="377" t="s">
        <v>1208</v>
      </c>
      <c r="D67" s="1091"/>
      <c r="E67" s="769"/>
      <c r="F67" s="1091"/>
      <c r="G67" s="377" t="s">
        <v>1910</v>
      </c>
      <c r="H67" s="377" t="s">
        <v>1211</v>
      </c>
      <c r="I67" s="1104"/>
      <c r="J67" s="377" t="s">
        <v>1210</v>
      </c>
      <c r="K67" s="1092"/>
      <c r="L67" s="377">
        <v>6</v>
      </c>
      <c r="M67" s="628">
        <v>30</v>
      </c>
      <c r="N67" s="628"/>
      <c r="O67" s="407"/>
      <c r="P67" s="407"/>
      <c r="Q67" s="407"/>
      <c r="R67" s="407"/>
      <c r="S67" s="407"/>
      <c r="T67" s="407"/>
      <c r="U67" s="407"/>
      <c r="V67" s="407"/>
      <c r="W67" s="407"/>
      <c r="X67" s="407"/>
      <c r="Y67" s="631"/>
      <c r="Z67" s="422">
        <f t="shared" si="0"/>
        <v>0</v>
      </c>
      <c r="AA67" s="422">
        <f t="shared" si="1"/>
        <v>0</v>
      </c>
    </row>
    <row r="68" spans="1:27" s="856" customFormat="1" ht="25.5" x14ac:dyDescent="0.2">
      <c r="A68" s="1143"/>
      <c r="B68" s="857" t="s">
        <v>1808</v>
      </c>
      <c r="C68" s="377" t="s">
        <v>1208</v>
      </c>
      <c r="D68" s="1091"/>
      <c r="E68" s="769"/>
      <c r="F68" s="1091"/>
      <c r="G68" s="377" t="s">
        <v>1911</v>
      </c>
      <c r="H68" s="377" t="s">
        <v>1211</v>
      </c>
      <c r="I68" s="1102"/>
      <c r="J68" s="377" t="s">
        <v>1210</v>
      </c>
      <c r="K68" s="1092"/>
      <c r="L68" s="377">
        <v>6</v>
      </c>
      <c r="M68" s="628">
        <v>30</v>
      </c>
      <c r="N68" s="628"/>
      <c r="O68" s="407"/>
      <c r="P68" s="407"/>
      <c r="Q68" s="407"/>
      <c r="R68" s="407"/>
      <c r="S68" s="407"/>
      <c r="T68" s="407"/>
      <c r="U68" s="407"/>
      <c r="V68" s="407"/>
      <c r="W68" s="407"/>
      <c r="X68" s="407"/>
      <c r="Y68" s="631"/>
      <c r="Z68" s="422">
        <f t="shared" si="0"/>
        <v>0</v>
      </c>
      <c r="AA68" s="422">
        <f t="shared" si="1"/>
        <v>0</v>
      </c>
    </row>
    <row r="69" spans="1:27" s="856" customFormat="1" ht="51.6" customHeight="1" x14ac:dyDescent="0.2">
      <c r="A69" s="1090">
        <v>25</v>
      </c>
      <c r="B69" s="377" t="s">
        <v>1808</v>
      </c>
      <c r="C69" s="377" t="s">
        <v>1208</v>
      </c>
      <c r="D69" s="1091" t="s">
        <v>1300</v>
      </c>
      <c r="E69" s="769"/>
      <c r="F69" s="604" t="s">
        <v>1302</v>
      </c>
      <c r="G69" s="377" t="s">
        <v>1808</v>
      </c>
      <c r="H69" s="377" t="s">
        <v>1301</v>
      </c>
      <c r="I69" s="1101" t="s">
        <v>1912</v>
      </c>
      <c r="J69" s="377" t="s">
        <v>1210</v>
      </c>
      <c r="K69" s="1092" t="s">
        <v>985</v>
      </c>
      <c r="L69" s="377">
        <v>1</v>
      </c>
      <c r="M69" s="406">
        <v>20</v>
      </c>
      <c r="N69" s="406"/>
      <c r="O69" s="407"/>
      <c r="P69" s="407"/>
      <c r="Q69" s="407"/>
      <c r="R69" s="407"/>
      <c r="S69" s="407"/>
      <c r="T69" s="407"/>
      <c r="U69" s="407"/>
      <c r="V69" s="407"/>
      <c r="W69" s="407"/>
      <c r="X69" s="407"/>
      <c r="Y69" s="631"/>
      <c r="Z69" s="422">
        <f t="shared" si="0"/>
        <v>0</v>
      </c>
      <c r="AA69" s="422">
        <f t="shared" si="1"/>
        <v>0</v>
      </c>
    </row>
    <row r="70" spans="1:27" s="856" customFormat="1" ht="38.25" x14ac:dyDescent="0.2">
      <c r="A70" s="1090"/>
      <c r="B70" s="377" t="s">
        <v>1808</v>
      </c>
      <c r="C70" s="377" t="s">
        <v>1208</v>
      </c>
      <c r="D70" s="1091"/>
      <c r="E70" s="769"/>
      <c r="F70" s="604" t="s">
        <v>1303</v>
      </c>
      <c r="G70" s="377" t="s">
        <v>1808</v>
      </c>
      <c r="H70" s="377" t="s">
        <v>1301</v>
      </c>
      <c r="I70" s="1102"/>
      <c r="J70" s="377" t="s">
        <v>1210</v>
      </c>
      <c r="K70" s="1092"/>
      <c r="L70" s="377">
        <v>1</v>
      </c>
      <c r="M70" s="406">
        <v>20</v>
      </c>
      <c r="N70" s="406"/>
      <c r="O70" s="407"/>
      <c r="P70" s="407"/>
      <c r="Q70" s="407"/>
      <c r="R70" s="407"/>
      <c r="S70" s="407"/>
      <c r="T70" s="407"/>
      <c r="U70" s="407"/>
      <c r="V70" s="407"/>
      <c r="W70" s="407"/>
      <c r="X70" s="407"/>
      <c r="Y70" s="631"/>
      <c r="Z70" s="422">
        <f t="shared" si="0"/>
        <v>0</v>
      </c>
      <c r="AA70" s="422">
        <f t="shared" si="1"/>
        <v>0</v>
      </c>
    </row>
    <row r="71" spans="1:27" ht="41.45" customHeight="1" x14ac:dyDescent="0.2">
      <c r="A71" s="1090">
        <v>26</v>
      </c>
      <c r="B71" s="377" t="s">
        <v>1808</v>
      </c>
      <c r="C71" s="377" t="s">
        <v>1208</v>
      </c>
      <c r="D71" s="1091" t="s">
        <v>1304</v>
      </c>
      <c r="E71" s="769"/>
      <c r="F71" s="604" t="s">
        <v>1307</v>
      </c>
      <c r="G71" s="377" t="s">
        <v>1808</v>
      </c>
      <c r="H71" s="377" t="s">
        <v>1305</v>
      </c>
      <c r="I71" s="1101" t="s">
        <v>1306</v>
      </c>
      <c r="J71" s="377" t="s">
        <v>1210</v>
      </c>
      <c r="K71" s="380" t="s">
        <v>2525</v>
      </c>
      <c r="L71" s="377">
        <v>1</v>
      </c>
      <c r="M71" s="628">
        <v>15</v>
      </c>
      <c r="N71" s="628"/>
      <c r="O71" s="611"/>
      <c r="P71" s="611"/>
      <c r="Q71" s="611"/>
      <c r="R71" s="611"/>
      <c r="S71" s="611"/>
      <c r="T71" s="611"/>
      <c r="U71" s="611"/>
      <c r="V71" s="611"/>
      <c r="W71" s="611"/>
      <c r="X71" s="611"/>
      <c r="Y71" s="612"/>
      <c r="Z71" s="422">
        <f t="shared" si="0"/>
        <v>0</v>
      </c>
      <c r="AA71" s="422">
        <f t="shared" si="1"/>
        <v>0</v>
      </c>
    </row>
    <row r="72" spans="1:27" ht="38.25" x14ac:dyDescent="0.2">
      <c r="A72" s="1090"/>
      <c r="B72" s="377" t="s">
        <v>1808</v>
      </c>
      <c r="C72" s="377" t="s">
        <v>1208</v>
      </c>
      <c r="D72" s="1091"/>
      <c r="E72" s="769"/>
      <c r="F72" s="604" t="s">
        <v>1308</v>
      </c>
      <c r="G72" s="377" t="s">
        <v>1808</v>
      </c>
      <c r="H72" s="377" t="s">
        <v>1305</v>
      </c>
      <c r="I72" s="1102"/>
      <c r="J72" s="377" t="s">
        <v>1210</v>
      </c>
      <c r="K72" s="380" t="s">
        <v>2525</v>
      </c>
      <c r="L72" s="377">
        <v>1</v>
      </c>
      <c r="M72" s="628">
        <v>15</v>
      </c>
      <c r="N72" s="628"/>
      <c r="O72" s="611"/>
      <c r="P72" s="611"/>
      <c r="Q72" s="611"/>
      <c r="R72" s="611"/>
      <c r="S72" s="611"/>
      <c r="T72" s="611"/>
      <c r="U72" s="611"/>
      <c r="V72" s="611"/>
      <c r="W72" s="611"/>
      <c r="X72" s="611"/>
      <c r="Y72" s="612"/>
      <c r="Z72" s="422">
        <f t="shared" ref="Z72:Z135" si="4">SUM(N72:Y72)</f>
        <v>0</v>
      </c>
      <c r="AA72" s="422">
        <f t="shared" ref="AA72:AA135" si="5">L72*Z72</f>
        <v>0</v>
      </c>
    </row>
    <row r="73" spans="1:27" ht="114.75" x14ac:dyDescent="0.2">
      <c r="A73" s="168">
        <v>27</v>
      </c>
      <c r="B73" s="401" t="s">
        <v>1808</v>
      </c>
      <c r="C73" s="377" t="s">
        <v>1208</v>
      </c>
      <c r="D73" s="604" t="s">
        <v>1313</v>
      </c>
      <c r="E73" s="769"/>
      <c r="F73" s="604" t="s">
        <v>1314</v>
      </c>
      <c r="G73" s="377" t="s">
        <v>1808</v>
      </c>
      <c r="H73" s="377" t="s">
        <v>2394</v>
      </c>
      <c r="I73" s="630" t="s">
        <v>990</v>
      </c>
      <c r="J73" s="495" t="s">
        <v>1144</v>
      </c>
      <c r="K73" s="380" t="s">
        <v>991</v>
      </c>
      <c r="L73" s="377">
        <v>1</v>
      </c>
      <c r="M73" s="628">
        <v>120</v>
      </c>
      <c r="N73" s="628"/>
      <c r="O73" s="611"/>
      <c r="P73" s="611"/>
      <c r="Q73" s="611"/>
      <c r="R73" s="611"/>
      <c r="S73" s="611"/>
      <c r="T73" s="611"/>
      <c r="U73" s="611"/>
      <c r="V73" s="611"/>
      <c r="W73" s="611"/>
      <c r="X73" s="611"/>
      <c r="Y73" s="612"/>
      <c r="Z73" s="422">
        <f t="shared" si="4"/>
        <v>0</v>
      </c>
      <c r="AA73" s="422">
        <f t="shared" si="5"/>
        <v>0</v>
      </c>
    </row>
    <row r="74" spans="1:27" ht="151.9" customHeight="1" x14ac:dyDescent="0.2">
      <c r="A74" s="168">
        <v>28</v>
      </c>
      <c r="B74" s="401" t="s">
        <v>1808</v>
      </c>
      <c r="C74" s="377" t="s">
        <v>1208</v>
      </c>
      <c r="D74" s="604" t="s">
        <v>1315</v>
      </c>
      <c r="E74" s="769"/>
      <c r="F74" s="604" t="s">
        <v>1318</v>
      </c>
      <c r="G74" s="377" t="s">
        <v>1809</v>
      </c>
      <c r="H74" s="377" t="s">
        <v>1316</v>
      </c>
      <c r="I74" s="630" t="s">
        <v>1067</v>
      </c>
      <c r="J74" s="495" t="s">
        <v>1144</v>
      </c>
      <c r="K74" s="380" t="s">
        <v>1317</v>
      </c>
      <c r="L74" s="377">
        <v>2</v>
      </c>
      <c r="M74" s="628">
        <v>20</v>
      </c>
      <c r="N74" s="628"/>
      <c r="O74" s="611"/>
      <c r="P74" s="611"/>
      <c r="Q74" s="611"/>
      <c r="R74" s="611"/>
      <c r="S74" s="611"/>
      <c r="T74" s="611"/>
      <c r="U74" s="611"/>
      <c r="V74" s="611"/>
      <c r="W74" s="611"/>
      <c r="X74" s="611"/>
      <c r="Y74" s="612"/>
      <c r="Z74" s="422">
        <f t="shared" si="4"/>
        <v>0</v>
      </c>
      <c r="AA74" s="422">
        <f t="shared" si="5"/>
        <v>0</v>
      </c>
    </row>
    <row r="75" spans="1:27" ht="76.5" x14ac:dyDescent="0.2">
      <c r="A75" s="168">
        <v>29</v>
      </c>
      <c r="B75" s="379" t="s">
        <v>1808</v>
      </c>
      <c r="C75" s="377" t="s">
        <v>1208</v>
      </c>
      <c r="D75" s="604" t="s">
        <v>1319</v>
      </c>
      <c r="E75" s="769"/>
      <c r="F75" s="604" t="s">
        <v>1321</v>
      </c>
      <c r="G75" s="610" t="s">
        <v>1808</v>
      </c>
      <c r="H75" s="379" t="s">
        <v>1320</v>
      </c>
      <c r="I75" s="630" t="s">
        <v>987</v>
      </c>
      <c r="J75" s="495" t="s">
        <v>1144</v>
      </c>
      <c r="K75" s="380" t="s">
        <v>984</v>
      </c>
      <c r="L75" s="377">
        <v>6</v>
      </c>
      <c r="M75" s="628">
        <v>45</v>
      </c>
      <c r="N75" s="628"/>
      <c r="O75" s="611"/>
      <c r="P75" s="611"/>
      <c r="Q75" s="611"/>
      <c r="R75" s="611"/>
      <c r="S75" s="611"/>
      <c r="T75" s="611"/>
      <c r="U75" s="611"/>
      <c r="V75" s="611"/>
      <c r="W75" s="611"/>
      <c r="X75" s="611"/>
      <c r="Y75" s="612"/>
      <c r="Z75" s="422">
        <f t="shared" si="4"/>
        <v>0</v>
      </c>
      <c r="AA75" s="422">
        <f t="shared" si="5"/>
        <v>0</v>
      </c>
    </row>
    <row r="76" spans="1:27" ht="76.5" x14ac:dyDescent="0.2">
      <c r="A76" s="168">
        <v>30</v>
      </c>
      <c r="B76" s="379" t="s">
        <v>1808</v>
      </c>
      <c r="C76" s="377" t="s">
        <v>1208</v>
      </c>
      <c r="D76" s="604" t="s">
        <v>1322</v>
      </c>
      <c r="E76" s="769"/>
      <c r="F76" s="604" t="s">
        <v>1324</v>
      </c>
      <c r="G76" s="610" t="s">
        <v>1808</v>
      </c>
      <c r="H76" s="377" t="s">
        <v>1323</v>
      </c>
      <c r="I76" s="630" t="s">
        <v>986</v>
      </c>
      <c r="J76" s="377" t="s">
        <v>1210</v>
      </c>
      <c r="K76" s="380" t="s">
        <v>984</v>
      </c>
      <c r="L76" s="377">
        <v>3</v>
      </c>
      <c r="M76" s="628">
        <v>30</v>
      </c>
      <c r="N76" s="628"/>
      <c r="O76" s="611"/>
      <c r="P76" s="611"/>
      <c r="Q76" s="611"/>
      <c r="R76" s="611"/>
      <c r="S76" s="611"/>
      <c r="T76" s="611"/>
      <c r="U76" s="611"/>
      <c r="V76" s="611"/>
      <c r="W76" s="611"/>
      <c r="X76" s="611"/>
      <c r="Y76" s="612"/>
      <c r="Z76" s="422">
        <f t="shared" si="4"/>
        <v>0</v>
      </c>
      <c r="AA76" s="422">
        <f t="shared" si="5"/>
        <v>0</v>
      </c>
    </row>
    <row r="77" spans="1:27" ht="151.9" customHeight="1" x14ac:dyDescent="0.2">
      <c r="A77" s="1090">
        <v>31</v>
      </c>
      <c r="B77" s="401" t="s">
        <v>1913</v>
      </c>
      <c r="C77" s="377" t="s">
        <v>1208</v>
      </c>
      <c r="D77" s="1091" t="s">
        <v>1346</v>
      </c>
      <c r="E77" s="769"/>
      <c r="F77" s="604" t="s">
        <v>1348</v>
      </c>
      <c r="G77" s="377" t="s">
        <v>72</v>
      </c>
      <c r="H77" s="377" t="s">
        <v>1347</v>
      </c>
      <c r="I77" s="604" t="s">
        <v>2363</v>
      </c>
      <c r="J77" s="495" t="s">
        <v>1144</v>
      </c>
      <c r="K77" s="380" t="s">
        <v>974</v>
      </c>
      <c r="L77" s="377">
        <v>2</v>
      </c>
      <c r="M77" s="628">
        <v>30</v>
      </c>
      <c r="N77" s="628"/>
      <c r="O77" s="611"/>
      <c r="P77" s="611"/>
      <c r="Q77" s="611"/>
      <c r="R77" s="611"/>
      <c r="S77" s="611"/>
      <c r="T77" s="611"/>
      <c r="U77" s="611"/>
      <c r="V77" s="611"/>
      <c r="W77" s="611"/>
      <c r="X77" s="611"/>
      <c r="Y77" s="612"/>
      <c r="Z77" s="422">
        <f t="shared" si="4"/>
        <v>0</v>
      </c>
      <c r="AA77" s="422">
        <f t="shared" si="5"/>
        <v>0</v>
      </c>
    </row>
    <row r="78" spans="1:27" ht="127.5" x14ac:dyDescent="0.2">
      <c r="A78" s="1090"/>
      <c r="B78" s="401" t="s">
        <v>1913</v>
      </c>
      <c r="C78" s="377" t="s">
        <v>1208</v>
      </c>
      <c r="D78" s="1091"/>
      <c r="E78" s="769"/>
      <c r="F78" s="604" t="s">
        <v>1349</v>
      </c>
      <c r="G78" s="377" t="s">
        <v>72</v>
      </c>
      <c r="H78" s="377" t="s">
        <v>1347</v>
      </c>
      <c r="I78" s="604" t="s">
        <v>2364</v>
      </c>
      <c r="J78" s="495" t="s">
        <v>1144</v>
      </c>
      <c r="K78" s="380" t="s">
        <v>974</v>
      </c>
      <c r="L78" s="377">
        <v>4</v>
      </c>
      <c r="M78" s="628">
        <v>20</v>
      </c>
      <c r="N78" s="628"/>
      <c r="O78" s="611"/>
      <c r="P78" s="611"/>
      <c r="Q78" s="611"/>
      <c r="R78" s="611"/>
      <c r="S78" s="611"/>
      <c r="T78" s="611"/>
      <c r="U78" s="611"/>
      <c r="V78" s="611"/>
      <c r="W78" s="611"/>
      <c r="X78" s="611"/>
      <c r="Y78" s="612"/>
      <c r="Z78" s="422">
        <f t="shared" si="4"/>
        <v>0</v>
      </c>
      <c r="AA78" s="422">
        <f t="shared" si="5"/>
        <v>0</v>
      </c>
    </row>
    <row r="79" spans="1:27" ht="114.75" x14ac:dyDescent="0.2">
      <c r="A79" s="1090"/>
      <c r="B79" s="401" t="s">
        <v>1913</v>
      </c>
      <c r="C79" s="377" t="s">
        <v>1208</v>
      </c>
      <c r="D79" s="1091"/>
      <c r="E79" s="769"/>
      <c r="F79" s="604" t="s">
        <v>1350</v>
      </c>
      <c r="G79" s="377" t="s">
        <v>72</v>
      </c>
      <c r="H79" s="377" t="s">
        <v>1347</v>
      </c>
      <c r="I79" s="604" t="s">
        <v>2365</v>
      </c>
      <c r="J79" s="495" t="s">
        <v>1144</v>
      </c>
      <c r="K79" s="380" t="s">
        <v>975</v>
      </c>
      <c r="L79" s="377">
        <v>12</v>
      </c>
      <c r="M79" s="628">
        <v>20</v>
      </c>
      <c r="N79" s="628"/>
      <c r="O79" s="611"/>
      <c r="P79" s="611"/>
      <c r="Q79" s="611"/>
      <c r="R79" s="611"/>
      <c r="S79" s="611"/>
      <c r="T79" s="611"/>
      <c r="U79" s="611"/>
      <c r="V79" s="611"/>
      <c r="W79" s="611"/>
      <c r="X79" s="611"/>
      <c r="Y79" s="612"/>
      <c r="Z79" s="422">
        <f t="shared" si="4"/>
        <v>0</v>
      </c>
      <c r="AA79" s="422">
        <f t="shared" si="5"/>
        <v>0</v>
      </c>
    </row>
    <row r="80" spans="1:27" ht="255" x14ac:dyDescent="0.2">
      <c r="A80" s="1090"/>
      <c r="B80" s="401" t="s">
        <v>1913</v>
      </c>
      <c r="C80" s="377" t="s">
        <v>1208</v>
      </c>
      <c r="D80" s="1091"/>
      <c r="E80" s="769"/>
      <c r="F80" s="604" t="s">
        <v>1351</v>
      </c>
      <c r="G80" s="377" t="s">
        <v>72</v>
      </c>
      <c r="H80" s="377" t="s">
        <v>1347</v>
      </c>
      <c r="I80" s="604" t="s">
        <v>2366</v>
      </c>
      <c r="J80" s="495" t="s">
        <v>1144</v>
      </c>
      <c r="K80" s="381" t="s">
        <v>2366</v>
      </c>
      <c r="L80" s="377">
        <v>4</v>
      </c>
      <c r="M80" s="628">
        <v>20</v>
      </c>
      <c r="N80" s="628"/>
      <c r="O80" s="611"/>
      <c r="P80" s="611"/>
      <c r="Q80" s="611"/>
      <c r="R80" s="611"/>
      <c r="S80" s="611"/>
      <c r="T80" s="611"/>
      <c r="U80" s="611"/>
      <c r="V80" s="611"/>
      <c r="W80" s="611"/>
      <c r="X80" s="611"/>
      <c r="Y80" s="612"/>
      <c r="Z80" s="422">
        <f t="shared" si="4"/>
        <v>0</v>
      </c>
      <c r="AA80" s="422">
        <f t="shared" si="5"/>
        <v>0</v>
      </c>
    </row>
    <row r="81" spans="1:27" ht="191.25" x14ac:dyDescent="0.2">
      <c r="A81" s="1090"/>
      <c r="B81" s="401" t="s">
        <v>1913</v>
      </c>
      <c r="C81" s="377" t="s">
        <v>1208</v>
      </c>
      <c r="D81" s="1091"/>
      <c r="E81" s="769"/>
      <c r="F81" s="604" t="s">
        <v>1352</v>
      </c>
      <c r="G81" s="377" t="s">
        <v>72</v>
      </c>
      <c r="H81" s="377" t="s">
        <v>1347</v>
      </c>
      <c r="I81" s="604" t="s">
        <v>2366</v>
      </c>
      <c r="J81" s="495" t="s">
        <v>1144</v>
      </c>
      <c r="K81" s="380" t="s">
        <v>975</v>
      </c>
      <c r="L81" s="377">
        <v>2</v>
      </c>
      <c r="M81" s="628">
        <v>30</v>
      </c>
      <c r="N81" s="628"/>
      <c r="O81" s="611"/>
      <c r="P81" s="611"/>
      <c r="Q81" s="611"/>
      <c r="R81" s="611"/>
      <c r="S81" s="611"/>
      <c r="T81" s="611"/>
      <c r="U81" s="611"/>
      <c r="V81" s="611"/>
      <c r="W81" s="611"/>
      <c r="X81" s="611"/>
      <c r="Y81" s="612"/>
      <c r="Z81" s="422">
        <f t="shared" si="4"/>
        <v>0</v>
      </c>
      <c r="AA81" s="422">
        <f t="shared" si="5"/>
        <v>0</v>
      </c>
    </row>
    <row r="82" spans="1:27" ht="165.75" x14ac:dyDescent="0.2">
      <c r="A82" s="1090"/>
      <c r="B82" s="401" t="s">
        <v>1913</v>
      </c>
      <c r="C82" s="377" t="s">
        <v>1208</v>
      </c>
      <c r="D82" s="1091"/>
      <c r="E82" s="769"/>
      <c r="F82" s="604" t="s">
        <v>1353</v>
      </c>
      <c r="G82" s="377" t="s">
        <v>72</v>
      </c>
      <c r="H82" s="377" t="s">
        <v>1347</v>
      </c>
      <c r="I82" s="604" t="s">
        <v>2367</v>
      </c>
      <c r="J82" s="495" t="s">
        <v>1144</v>
      </c>
      <c r="K82" s="380" t="s">
        <v>975</v>
      </c>
      <c r="L82" s="377">
        <v>6</v>
      </c>
      <c r="M82" s="628">
        <v>20</v>
      </c>
      <c r="N82" s="628"/>
      <c r="O82" s="611"/>
      <c r="P82" s="611"/>
      <c r="Q82" s="611"/>
      <c r="R82" s="611"/>
      <c r="S82" s="611"/>
      <c r="T82" s="611"/>
      <c r="U82" s="611"/>
      <c r="V82" s="611"/>
      <c r="W82" s="611"/>
      <c r="X82" s="611"/>
      <c r="Y82" s="612"/>
      <c r="Z82" s="422">
        <f t="shared" si="4"/>
        <v>0</v>
      </c>
      <c r="AA82" s="422">
        <f t="shared" si="5"/>
        <v>0</v>
      </c>
    </row>
    <row r="83" spans="1:27" ht="165.75" x14ac:dyDescent="0.2">
      <c r="A83" s="1090"/>
      <c r="B83" s="401" t="s">
        <v>1913</v>
      </c>
      <c r="C83" s="377" t="s">
        <v>1208</v>
      </c>
      <c r="D83" s="1091"/>
      <c r="E83" s="769"/>
      <c r="F83" s="604" t="s">
        <v>1354</v>
      </c>
      <c r="G83" s="377" t="s">
        <v>72</v>
      </c>
      <c r="H83" s="377" t="s">
        <v>1347</v>
      </c>
      <c r="I83" s="604" t="s">
        <v>2368</v>
      </c>
      <c r="J83" s="495" t="s">
        <v>1144</v>
      </c>
      <c r="K83" s="380" t="s">
        <v>976</v>
      </c>
      <c r="L83" s="377">
        <v>2</v>
      </c>
      <c r="M83" s="628">
        <v>20</v>
      </c>
      <c r="N83" s="628"/>
      <c r="O83" s="611"/>
      <c r="P83" s="611"/>
      <c r="Q83" s="611"/>
      <c r="R83" s="611"/>
      <c r="S83" s="611"/>
      <c r="T83" s="611"/>
      <c r="U83" s="611"/>
      <c r="V83" s="611"/>
      <c r="W83" s="611"/>
      <c r="X83" s="611"/>
      <c r="Y83" s="612"/>
      <c r="Z83" s="422">
        <f t="shared" si="4"/>
        <v>0</v>
      </c>
      <c r="AA83" s="422">
        <f t="shared" si="5"/>
        <v>0</v>
      </c>
    </row>
    <row r="84" spans="1:27" ht="169.9" customHeight="1" x14ac:dyDescent="0.2">
      <c r="A84" s="1090"/>
      <c r="B84" s="401" t="s">
        <v>1913</v>
      </c>
      <c r="C84" s="377" t="s">
        <v>1208</v>
      </c>
      <c r="D84" s="1091"/>
      <c r="E84" s="769"/>
      <c r="F84" s="604" t="s">
        <v>1355</v>
      </c>
      <c r="G84" s="377" t="s">
        <v>72</v>
      </c>
      <c r="H84" s="377" t="s">
        <v>1347</v>
      </c>
      <c r="I84" s="604" t="s">
        <v>2369</v>
      </c>
      <c r="J84" s="495" t="s">
        <v>1144</v>
      </c>
      <c r="K84" s="380" t="s">
        <v>975</v>
      </c>
      <c r="L84" s="377">
        <v>4</v>
      </c>
      <c r="M84" s="628">
        <v>20</v>
      </c>
      <c r="N84" s="628"/>
      <c r="O84" s="611"/>
      <c r="P84" s="611"/>
      <c r="Q84" s="611"/>
      <c r="R84" s="611"/>
      <c r="S84" s="611"/>
      <c r="T84" s="611"/>
      <c r="U84" s="611"/>
      <c r="V84" s="611"/>
      <c r="W84" s="611"/>
      <c r="X84" s="611"/>
      <c r="Y84" s="612"/>
      <c r="Z84" s="422">
        <f t="shared" si="4"/>
        <v>0</v>
      </c>
      <c r="AA84" s="422">
        <f t="shared" si="5"/>
        <v>0</v>
      </c>
    </row>
    <row r="85" spans="1:27" ht="140.25" x14ac:dyDescent="0.2">
      <c r="A85" s="1090"/>
      <c r="B85" s="401" t="s">
        <v>1913</v>
      </c>
      <c r="C85" s="377" t="s">
        <v>1208</v>
      </c>
      <c r="D85" s="1091"/>
      <c r="E85" s="769"/>
      <c r="F85" s="604" t="s">
        <v>1356</v>
      </c>
      <c r="G85" s="377" t="s">
        <v>72</v>
      </c>
      <c r="H85" s="377" t="s">
        <v>1347</v>
      </c>
      <c r="I85" s="604" t="s">
        <v>2370</v>
      </c>
      <c r="J85" s="495" t="s">
        <v>1144</v>
      </c>
      <c r="K85" s="380" t="s">
        <v>974</v>
      </c>
      <c r="L85" s="377">
        <v>4</v>
      </c>
      <c r="M85" s="628">
        <v>20</v>
      </c>
      <c r="N85" s="628"/>
      <c r="O85" s="611"/>
      <c r="P85" s="611"/>
      <c r="Q85" s="611"/>
      <c r="R85" s="611"/>
      <c r="S85" s="611"/>
      <c r="T85" s="611"/>
      <c r="U85" s="611"/>
      <c r="V85" s="611"/>
      <c r="W85" s="611"/>
      <c r="X85" s="611"/>
      <c r="Y85" s="612"/>
      <c r="Z85" s="422">
        <f t="shared" si="4"/>
        <v>0</v>
      </c>
      <c r="AA85" s="422">
        <f t="shared" si="5"/>
        <v>0</v>
      </c>
    </row>
    <row r="86" spans="1:27" ht="154.15" customHeight="1" x14ac:dyDescent="0.2">
      <c r="A86" s="168">
        <v>32</v>
      </c>
      <c r="B86" s="403" t="s">
        <v>1913</v>
      </c>
      <c r="C86" s="377" t="s">
        <v>1208</v>
      </c>
      <c r="D86" s="604" t="s">
        <v>1357</v>
      </c>
      <c r="E86" s="769"/>
      <c r="F86" s="604" t="s">
        <v>1359</v>
      </c>
      <c r="G86" s="377" t="s">
        <v>72</v>
      </c>
      <c r="H86" s="377" t="s">
        <v>1358</v>
      </c>
      <c r="I86" s="604" t="s">
        <v>1065</v>
      </c>
      <c r="J86" s="495" t="s">
        <v>1144</v>
      </c>
      <c r="K86" s="381" t="s">
        <v>1064</v>
      </c>
      <c r="L86" s="377">
        <v>1</v>
      </c>
      <c r="M86" s="628">
        <v>20</v>
      </c>
      <c r="N86" s="628"/>
      <c r="O86" s="611"/>
      <c r="P86" s="611"/>
      <c r="Q86" s="611"/>
      <c r="R86" s="611"/>
      <c r="S86" s="611"/>
      <c r="T86" s="611"/>
      <c r="U86" s="611"/>
      <c r="V86" s="611"/>
      <c r="W86" s="611"/>
      <c r="X86" s="611"/>
      <c r="Y86" s="612"/>
      <c r="Z86" s="422">
        <f t="shared" si="4"/>
        <v>0</v>
      </c>
      <c r="AA86" s="422">
        <f t="shared" si="5"/>
        <v>0</v>
      </c>
    </row>
    <row r="87" spans="1:27" ht="229.5" x14ac:dyDescent="0.2">
      <c r="A87" s="168">
        <v>33</v>
      </c>
      <c r="B87" s="379"/>
      <c r="C87" s="377" t="s">
        <v>1208</v>
      </c>
      <c r="D87" s="604" t="s">
        <v>1213</v>
      </c>
      <c r="E87" s="769"/>
      <c r="F87" s="604" t="s">
        <v>1215</v>
      </c>
      <c r="G87" s="377" t="s">
        <v>1914</v>
      </c>
      <c r="H87" s="377" t="s">
        <v>1214</v>
      </c>
      <c r="I87" s="604" t="s">
        <v>2371</v>
      </c>
      <c r="J87" s="495" t="s">
        <v>1144</v>
      </c>
      <c r="K87" s="380" t="s">
        <v>977</v>
      </c>
      <c r="L87" s="377">
        <v>2</v>
      </c>
      <c r="M87" s="628">
        <v>30</v>
      </c>
      <c r="N87" s="628"/>
      <c r="O87" s="611"/>
      <c r="P87" s="611"/>
      <c r="Q87" s="611"/>
      <c r="R87" s="611"/>
      <c r="S87" s="611"/>
      <c r="T87" s="611"/>
      <c r="U87" s="611"/>
      <c r="V87" s="611"/>
      <c r="W87" s="611"/>
      <c r="X87" s="611"/>
      <c r="Y87" s="612"/>
      <c r="Z87" s="422">
        <f t="shared" si="4"/>
        <v>0</v>
      </c>
      <c r="AA87" s="422">
        <f t="shared" si="5"/>
        <v>0</v>
      </c>
    </row>
    <row r="88" spans="1:27" ht="38.25" x14ac:dyDescent="0.2">
      <c r="A88" s="1090">
        <v>34</v>
      </c>
      <c r="B88" s="379" t="s">
        <v>10</v>
      </c>
      <c r="C88" s="1107" t="s">
        <v>1079</v>
      </c>
      <c r="D88" s="1091" t="s">
        <v>1915</v>
      </c>
      <c r="E88" s="769"/>
      <c r="F88" s="1091" t="s">
        <v>1916</v>
      </c>
      <c r="G88" s="377" t="s">
        <v>1917</v>
      </c>
      <c r="H88" s="377" t="s">
        <v>1918</v>
      </c>
      <c r="I88" s="1091" t="s">
        <v>1919</v>
      </c>
      <c r="J88" s="495" t="s">
        <v>1144</v>
      </c>
      <c r="K88" s="380" t="s">
        <v>1920</v>
      </c>
      <c r="L88" s="377">
        <v>3</v>
      </c>
      <c r="M88" s="628">
        <v>30</v>
      </c>
      <c r="N88" s="628"/>
      <c r="O88" s="611"/>
      <c r="P88" s="611"/>
      <c r="Q88" s="611"/>
      <c r="R88" s="611"/>
      <c r="S88" s="611"/>
      <c r="T88" s="611"/>
      <c r="U88" s="611"/>
      <c r="V88" s="611"/>
      <c r="W88" s="611"/>
      <c r="X88" s="611"/>
      <c r="Y88" s="612"/>
      <c r="Z88" s="422">
        <f t="shared" si="4"/>
        <v>0</v>
      </c>
      <c r="AA88" s="422">
        <f t="shared" si="5"/>
        <v>0</v>
      </c>
    </row>
    <row r="89" spans="1:27" ht="38.25" x14ac:dyDescent="0.2">
      <c r="A89" s="1090"/>
      <c r="B89" s="379" t="s">
        <v>10</v>
      </c>
      <c r="C89" s="1107"/>
      <c r="D89" s="1091"/>
      <c r="E89" s="769"/>
      <c r="F89" s="1091"/>
      <c r="G89" s="377" t="s">
        <v>1820</v>
      </c>
      <c r="H89" s="377" t="s">
        <v>1918</v>
      </c>
      <c r="I89" s="1091"/>
      <c r="J89" s="495" t="s">
        <v>1144</v>
      </c>
      <c r="K89" s="380" t="s">
        <v>1921</v>
      </c>
      <c r="L89" s="377">
        <v>3</v>
      </c>
      <c r="M89" s="628">
        <v>30</v>
      </c>
      <c r="N89" s="628"/>
      <c r="O89" s="611"/>
      <c r="P89" s="611"/>
      <c r="Q89" s="611"/>
      <c r="R89" s="611"/>
      <c r="S89" s="611"/>
      <c r="T89" s="611"/>
      <c r="U89" s="611"/>
      <c r="V89" s="611"/>
      <c r="W89" s="611"/>
      <c r="X89" s="611"/>
      <c r="Y89" s="612"/>
      <c r="Z89" s="422">
        <f t="shared" si="4"/>
        <v>0</v>
      </c>
      <c r="AA89" s="422">
        <f t="shared" si="5"/>
        <v>0</v>
      </c>
    </row>
    <row r="90" spans="1:27" ht="63.75" x14ac:dyDescent="0.2">
      <c r="A90" s="168">
        <v>35</v>
      </c>
      <c r="B90" s="379" t="s">
        <v>1172</v>
      </c>
      <c r="C90" s="610" t="s">
        <v>1079</v>
      </c>
      <c r="D90" s="604" t="s">
        <v>1922</v>
      </c>
      <c r="E90" s="769"/>
      <c r="F90" s="604" t="s">
        <v>1923</v>
      </c>
      <c r="G90" s="377" t="s">
        <v>1924</v>
      </c>
      <c r="H90" s="377" t="s">
        <v>1925</v>
      </c>
      <c r="I90" s="604" t="s">
        <v>1926</v>
      </c>
      <c r="J90" s="495" t="s">
        <v>1144</v>
      </c>
      <c r="K90" s="380" t="s">
        <v>1920</v>
      </c>
      <c r="L90" s="377">
        <v>3</v>
      </c>
      <c r="M90" s="628">
        <v>45</v>
      </c>
      <c r="N90" s="628"/>
      <c r="O90" s="611"/>
      <c r="P90" s="611"/>
      <c r="Q90" s="611"/>
      <c r="R90" s="611"/>
      <c r="S90" s="611"/>
      <c r="T90" s="611"/>
      <c r="U90" s="611"/>
      <c r="V90" s="611"/>
      <c r="W90" s="611"/>
      <c r="X90" s="611"/>
      <c r="Y90" s="612"/>
      <c r="Z90" s="422">
        <f t="shared" si="4"/>
        <v>0</v>
      </c>
      <c r="AA90" s="422">
        <f t="shared" si="5"/>
        <v>0</v>
      </c>
    </row>
    <row r="91" spans="1:27" ht="12.75" x14ac:dyDescent="0.2">
      <c r="A91" s="1090">
        <v>36</v>
      </c>
      <c r="B91" s="1106" t="s">
        <v>1808</v>
      </c>
      <c r="C91" s="377" t="s">
        <v>1208</v>
      </c>
      <c r="D91" s="1091" t="s">
        <v>1325</v>
      </c>
      <c r="E91" s="769"/>
      <c r="F91" s="1091" t="s">
        <v>1927</v>
      </c>
      <c r="G91" s="377" t="s">
        <v>1808</v>
      </c>
      <c r="H91" s="1111" t="s">
        <v>1918</v>
      </c>
      <c r="I91" s="1091" t="s">
        <v>1928</v>
      </c>
      <c r="J91" s="1142" t="s">
        <v>1144</v>
      </c>
      <c r="K91" s="1093" t="s">
        <v>1929</v>
      </c>
      <c r="L91" s="377">
        <v>3</v>
      </c>
      <c r="M91" s="628">
        <v>30</v>
      </c>
      <c r="N91" s="628"/>
      <c r="O91" s="611"/>
      <c r="P91" s="611"/>
      <c r="Q91" s="611"/>
      <c r="R91" s="611"/>
      <c r="S91" s="611"/>
      <c r="T91" s="611"/>
      <c r="U91" s="611"/>
      <c r="V91" s="611"/>
      <c r="W91" s="611"/>
      <c r="X91" s="611"/>
      <c r="Y91" s="612"/>
      <c r="Z91" s="422">
        <f t="shared" si="4"/>
        <v>0</v>
      </c>
      <c r="AA91" s="422">
        <f t="shared" si="5"/>
        <v>0</v>
      </c>
    </row>
    <row r="92" spans="1:27" ht="12.75" x14ac:dyDescent="0.2">
      <c r="A92" s="1090"/>
      <c r="B92" s="1106"/>
      <c r="C92" s="377" t="s">
        <v>1208</v>
      </c>
      <c r="D92" s="1091"/>
      <c r="E92" s="769"/>
      <c r="F92" s="1091"/>
      <c r="G92" s="377" t="s">
        <v>1809</v>
      </c>
      <c r="H92" s="1111"/>
      <c r="I92" s="1091"/>
      <c r="J92" s="1142"/>
      <c r="K92" s="1093"/>
      <c r="L92" s="377">
        <v>3</v>
      </c>
      <c r="M92" s="628">
        <v>30</v>
      </c>
      <c r="N92" s="628"/>
      <c r="O92" s="611"/>
      <c r="P92" s="611"/>
      <c r="Q92" s="611"/>
      <c r="R92" s="611"/>
      <c r="S92" s="611"/>
      <c r="T92" s="611"/>
      <c r="U92" s="611"/>
      <c r="V92" s="611"/>
      <c r="W92" s="611"/>
      <c r="X92" s="611"/>
      <c r="Y92" s="612"/>
      <c r="Z92" s="422">
        <f t="shared" si="4"/>
        <v>0</v>
      </c>
      <c r="AA92" s="422">
        <f t="shared" si="5"/>
        <v>0</v>
      </c>
    </row>
    <row r="93" spans="1:27" ht="19.899999999999999" customHeight="1" x14ac:dyDescent="0.2">
      <c r="A93" s="1090">
        <v>37</v>
      </c>
      <c r="B93" s="1106" t="s">
        <v>1172</v>
      </c>
      <c r="C93" s="377" t="s">
        <v>1208</v>
      </c>
      <c r="D93" s="1091" t="s">
        <v>1930</v>
      </c>
      <c r="E93" s="769"/>
      <c r="F93" s="1091" t="s">
        <v>1931</v>
      </c>
      <c r="G93" s="377" t="s">
        <v>1808</v>
      </c>
      <c r="H93" s="1111" t="s">
        <v>1925</v>
      </c>
      <c r="I93" s="1091" t="s">
        <v>1932</v>
      </c>
      <c r="J93" s="1142" t="s">
        <v>1144</v>
      </c>
      <c r="K93" s="1093" t="s">
        <v>1933</v>
      </c>
      <c r="L93" s="377">
        <v>3</v>
      </c>
      <c r="M93" s="628">
        <v>45</v>
      </c>
      <c r="N93" s="628"/>
      <c r="O93" s="611"/>
      <c r="P93" s="611"/>
      <c r="Q93" s="611"/>
      <c r="R93" s="611"/>
      <c r="S93" s="611"/>
      <c r="T93" s="611"/>
      <c r="U93" s="611"/>
      <c r="V93" s="611"/>
      <c r="W93" s="611"/>
      <c r="X93" s="611"/>
      <c r="Y93" s="612"/>
      <c r="Z93" s="422">
        <f t="shared" si="4"/>
        <v>0</v>
      </c>
      <c r="AA93" s="422">
        <f t="shared" si="5"/>
        <v>0</v>
      </c>
    </row>
    <row r="94" spans="1:27" ht="19.899999999999999" customHeight="1" x14ac:dyDescent="0.2">
      <c r="A94" s="1090"/>
      <c r="B94" s="1106"/>
      <c r="C94" s="377" t="s">
        <v>1208</v>
      </c>
      <c r="D94" s="1091"/>
      <c r="E94" s="769"/>
      <c r="F94" s="1091"/>
      <c r="G94" s="377" t="s">
        <v>1809</v>
      </c>
      <c r="H94" s="1111"/>
      <c r="I94" s="1091"/>
      <c r="J94" s="1142"/>
      <c r="K94" s="1093"/>
      <c r="L94" s="377">
        <v>3</v>
      </c>
      <c r="M94" s="628">
        <v>30</v>
      </c>
      <c r="N94" s="628"/>
      <c r="O94" s="611"/>
      <c r="P94" s="611"/>
      <c r="Q94" s="611"/>
      <c r="R94" s="611"/>
      <c r="S94" s="611"/>
      <c r="T94" s="611"/>
      <c r="U94" s="611"/>
      <c r="V94" s="611"/>
      <c r="W94" s="611"/>
      <c r="X94" s="611"/>
      <c r="Y94" s="612"/>
      <c r="Z94" s="422">
        <f t="shared" si="4"/>
        <v>0</v>
      </c>
      <c r="AA94" s="422">
        <f t="shared" si="5"/>
        <v>0</v>
      </c>
    </row>
    <row r="95" spans="1:27" ht="38.25" x14ac:dyDescent="0.2">
      <c r="A95" s="1090">
        <v>38</v>
      </c>
      <c r="B95" s="379" t="s">
        <v>10</v>
      </c>
      <c r="C95" s="610" t="s">
        <v>1079</v>
      </c>
      <c r="D95" s="1091" t="s">
        <v>1187</v>
      </c>
      <c r="E95" s="769"/>
      <c r="F95" s="604" t="s">
        <v>1934</v>
      </c>
      <c r="G95" s="377" t="s">
        <v>1935</v>
      </c>
      <c r="H95" s="377" t="s">
        <v>1936</v>
      </c>
      <c r="I95" s="1091" t="s">
        <v>1189</v>
      </c>
      <c r="J95" s="495" t="s">
        <v>1144</v>
      </c>
      <c r="K95" s="380" t="s">
        <v>1937</v>
      </c>
      <c r="L95" s="377">
        <v>1</v>
      </c>
      <c r="M95" s="628">
        <v>10</v>
      </c>
      <c r="N95" s="628"/>
      <c r="O95" s="611"/>
      <c r="P95" s="611"/>
      <c r="Q95" s="611"/>
      <c r="R95" s="611"/>
      <c r="S95" s="611"/>
      <c r="T95" s="611"/>
      <c r="U95" s="611"/>
      <c r="V95" s="611"/>
      <c r="W95" s="611"/>
      <c r="X95" s="611"/>
      <c r="Y95" s="612"/>
      <c r="Z95" s="422">
        <f t="shared" si="4"/>
        <v>0</v>
      </c>
      <c r="AA95" s="422">
        <f t="shared" si="5"/>
        <v>0</v>
      </c>
    </row>
    <row r="96" spans="1:27" ht="38.25" x14ac:dyDescent="0.2">
      <c r="A96" s="1090"/>
      <c r="B96" s="379" t="s">
        <v>11</v>
      </c>
      <c r="C96" s="610" t="s">
        <v>1079</v>
      </c>
      <c r="D96" s="1091"/>
      <c r="E96" s="769"/>
      <c r="F96" s="604" t="s">
        <v>1191</v>
      </c>
      <c r="G96" s="377" t="s">
        <v>1938</v>
      </c>
      <c r="H96" s="377" t="s">
        <v>1188</v>
      </c>
      <c r="I96" s="1091"/>
      <c r="J96" s="495" t="s">
        <v>1144</v>
      </c>
      <c r="K96" s="380" t="s">
        <v>1190</v>
      </c>
      <c r="L96" s="377">
        <v>1</v>
      </c>
      <c r="M96" s="628">
        <v>20</v>
      </c>
      <c r="N96" s="628"/>
      <c r="O96" s="611"/>
      <c r="P96" s="611"/>
      <c r="Q96" s="611"/>
      <c r="R96" s="611"/>
      <c r="S96" s="611"/>
      <c r="T96" s="611"/>
      <c r="U96" s="611"/>
      <c r="V96" s="611"/>
      <c r="W96" s="611"/>
      <c r="X96" s="611"/>
      <c r="Y96" s="612"/>
      <c r="Z96" s="422">
        <f t="shared" si="4"/>
        <v>0</v>
      </c>
      <c r="AA96" s="422">
        <f t="shared" si="5"/>
        <v>0</v>
      </c>
    </row>
    <row r="97" spans="1:27" ht="25.5" x14ac:dyDescent="0.2">
      <c r="A97" s="1090">
        <v>39</v>
      </c>
      <c r="B97" s="379" t="s">
        <v>10</v>
      </c>
      <c r="C97" s="610"/>
      <c r="D97" s="1091" t="s">
        <v>1192</v>
      </c>
      <c r="E97" s="769"/>
      <c r="F97" s="604" t="s">
        <v>1939</v>
      </c>
      <c r="G97" s="377" t="s">
        <v>1940</v>
      </c>
      <c r="H97" s="377" t="s">
        <v>1941</v>
      </c>
      <c r="I97" s="1091" t="s">
        <v>1193</v>
      </c>
      <c r="J97" s="495" t="s">
        <v>1144</v>
      </c>
      <c r="K97" s="380" t="s">
        <v>1942</v>
      </c>
      <c r="L97" s="377">
        <v>2</v>
      </c>
      <c r="M97" s="628">
        <v>10</v>
      </c>
      <c r="N97" s="628"/>
      <c r="O97" s="611"/>
      <c r="P97" s="611"/>
      <c r="Q97" s="611"/>
      <c r="R97" s="611"/>
      <c r="S97" s="611"/>
      <c r="T97" s="611"/>
      <c r="U97" s="611"/>
      <c r="V97" s="611"/>
      <c r="W97" s="611"/>
      <c r="X97" s="611"/>
      <c r="Y97" s="612"/>
      <c r="Z97" s="422">
        <f t="shared" si="4"/>
        <v>0</v>
      </c>
      <c r="AA97" s="422">
        <f t="shared" si="5"/>
        <v>0</v>
      </c>
    </row>
    <row r="98" spans="1:27" ht="38.25" x14ac:dyDescent="0.2">
      <c r="A98" s="1090"/>
      <c r="B98" s="379" t="s">
        <v>11</v>
      </c>
      <c r="C98" s="610"/>
      <c r="D98" s="1091"/>
      <c r="E98" s="769"/>
      <c r="F98" s="604" t="s">
        <v>2691</v>
      </c>
      <c r="G98" s="377" t="s">
        <v>1943</v>
      </c>
      <c r="H98" s="377" t="s">
        <v>1145</v>
      </c>
      <c r="I98" s="1091"/>
      <c r="J98" s="495" t="s">
        <v>1144</v>
      </c>
      <c r="K98" s="380" t="s">
        <v>1194</v>
      </c>
      <c r="L98" s="377">
        <v>2</v>
      </c>
      <c r="M98" s="628">
        <v>10</v>
      </c>
      <c r="N98" s="628"/>
      <c r="O98" s="611"/>
      <c r="P98" s="611"/>
      <c r="Q98" s="611"/>
      <c r="R98" s="611"/>
      <c r="S98" s="611"/>
      <c r="T98" s="611"/>
      <c r="U98" s="611"/>
      <c r="V98" s="611"/>
      <c r="W98" s="611"/>
      <c r="X98" s="611"/>
      <c r="Y98" s="612"/>
      <c r="Z98" s="422">
        <f t="shared" si="4"/>
        <v>0</v>
      </c>
      <c r="AA98" s="422">
        <f t="shared" si="5"/>
        <v>0</v>
      </c>
    </row>
    <row r="99" spans="1:27" ht="51" x14ac:dyDescent="0.2">
      <c r="A99" s="1090">
        <v>40</v>
      </c>
      <c r="B99" s="857" t="s">
        <v>11</v>
      </c>
      <c r="C99" s="610"/>
      <c r="D99" s="1091" t="s">
        <v>1130</v>
      </c>
      <c r="E99" s="769"/>
      <c r="F99" s="604" t="s">
        <v>1133</v>
      </c>
      <c r="G99" s="377" t="s">
        <v>1806</v>
      </c>
      <c r="H99" s="377" t="s">
        <v>1944</v>
      </c>
      <c r="I99" s="422" t="s">
        <v>1131</v>
      </c>
      <c r="J99" s="377" t="s">
        <v>1144</v>
      </c>
      <c r="K99" s="380" t="s">
        <v>1132</v>
      </c>
      <c r="L99" s="377">
        <v>3</v>
      </c>
      <c r="M99" s="628">
        <v>30</v>
      </c>
      <c r="N99" s="628"/>
      <c r="O99" s="611"/>
      <c r="P99" s="611"/>
      <c r="Q99" s="611"/>
      <c r="R99" s="611"/>
      <c r="S99" s="611"/>
      <c r="T99" s="611"/>
      <c r="U99" s="611"/>
      <c r="V99" s="611"/>
      <c r="W99" s="611"/>
      <c r="X99" s="611"/>
      <c r="Y99" s="612"/>
      <c r="Z99" s="422">
        <f t="shared" si="4"/>
        <v>0</v>
      </c>
      <c r="AA99" s="422">
        <f t="shared" si="5"/>
        <v>0</v>
      </c>
    </row>
    <row r="100" spans="1:27" ht="38.25" x14ac:dyDescent="0.2">
      <c r="A100" s="1090"/>
      <c r="B100" s="401" t="s">
        <v>137</v>
      </c>
      <c r="C100" s="610"/>
      <c r="D100" s="1091"/>
      <c r="E100" s="769"/>
      <c r="F100" s="604" t="s">
        <v>1207</v>
      </c>
      <c r="G100" s="377" t="s">
        <v>1910</v>
      </c>
      <c r="H100" s="404" t="s">
        <v>1945</v>
      </c>
      <c r="I100" s="422" t="s">
        <v>1205</v>
      </c>
      <c r="J100" s="377" t="s">
        <v>1144</v>
      </c>
      <c r="K100" s="380" t="s">
        <v>1206</v>
      </c>
      <c r="L100" s="377">
        <v>3</v>
      </c>
      <c r="M100" s="628">
        <v>30</v>
      </c>
      <c r="N100" s="628"/>
      <c r="O100" s="611"/>
      <c r="P100" s="611"/>
      <c r="Q100" s="611"/>
      <c r="R100" s="611"/>
      <c r="S100" s="611"/>
      <c r="T100" s="611"/>
      <c r="U100" s="611"/>
      <c r="V100" s="611"/>
      <c r="W100" s="611"/>
      <c r="X100" s="611"/>
      <c r="Y100" s="612"/>
      <c r="Z100" s="422">
        <f t="shared" si="4"/>
        <v>0</v>
      </c>
      <c r="AA100" s="422">
        <f t="shared" si="5"/>
        <v>0</v>
      </c>
    </row>
    <row r="101" spans="1:27" ht="38.25" x14ac:dyDescent="0.2">
      <c r="A101" s="1090"/>
      <c r="B101" s="401" t="s">
        <v>12</v>
      </c>
      <c r="C101" s="610"/>
      <c r="D101" s="1091"/>
      <c r="E101" s="769"/>
      <c r="F101" s="604" t="s">
        <v>1946</v>
      </c>
      <c r="G101" s="377" t="s">
        <v>1911</v>
      </c>
      <c r="H101" s="377" t="s">
        <v>1947</v>
      </c>
      <c r="I101" s="422" t="s">
        <v>1948</v>
      </c>
      <c r="J101" s="377" t="s">
        <v>1144</v>
      </c>
      <c r="K101" s="380" t="s">
        <v>1949</v>
      </c>
      <c r="L101" s="377">
        <v>3</v>
      </c>
      <c r="M101" s="628">
        <v>30</v>
      </c>
      <c r="N101" s="628"/>
      <c r="O101" s="611"/>
      <c r="P101" s="611"/>
      <c r="Q101" s="611"/>
      <c r="R101" s="611"/>
      <c r="S101" s="611"/>
      <c r="T101" s="611"/>
      <c r="U101" s="611"/>
      <c r="V101" s="611"/>
      <c r="W101" s="611"/>
      <c r="X101" s="611"/>
      <c r="Y101" s="612"/>
      <c r="Z101" s="422">
        <f t="shared" si="4"/>
        <v>0</v>
      </c>
      <c r="AA101" s="422">
        <f t="shared" si="5"/>
        <v>0</v>
      </c>
    </row>
    <row r="102" spans="1:27" ht="38.25" x14ac:dyDescent="0.2">
      <c r="A102" s="1090"/>
      <c r="B102" s="401" t="s">
        <v>1950</v>
      </c>
      <c r="C102" s="610"/>
      <c r="D102" s="1091"/>
      <c r="E102" s="769"/>
      <c r="F102" s="604" t="s">
        <v>1643</v>
      </c>
      <c r="G102" s="377" t="s">
        <v>1868</v>
      </c>
      <c r="H102" s="377" t="s">
        <v>1951</v>
      </c>
      <c r="I102" s="422" t="s">
        <v>1952</v>
      </c>
      <c r="J102" s="377" t="s">
        <v>1144</v>
      </c>
      <c r="K102" s="380" t="s">
        <v>2527</v>
      </c>
      <c r="L102" s="377">
        <v>3</v>
      </c>
      <c r="M102" s="628">
        <v>30</v>
      </c>
      <c r="N102" s="628"/>
      <c r="O102" s="611"/>
      <c r="P102" s="611"/>
      <c r="Q102" s="611"/>
      <c r="R102" s="611"/>
      <c r="S102" s="611"/>
      <c r="T102" s="611"/>
      <c r="U102" s="611"/>
      <c r="V102" s="611"/>
      <c r="W102" s="611"/>
      <c r="X102" s="611"/>
      <c r="Y102" s="612"/>
      <c r="Z102" s="422">
        <f t="shared" si="4"/>
        <v>0</v>
      </c>
      <c r="AA102" s="422">
        <f t="shared" si="5"/>
        <v>0</v>
      </c>
    </row>
    <row r="103" spans="1:27" ht="216.75" x14ac:dyDescent="0.2">
      <c r="A103" s="1090">
        <v>41</v>
      </c>
      <c r="B103" s="379" t="s">
        <v>1332</v>
      </c>
      <c r="C103" s="379" t="s">
        <v>1208</v>
      </c>
      <c r="D103" s="1091" t="s">
        <v>1052</v>
      </c>
      <c r="E103" s="769"/>
      <c r="F103" s="629" t="s">
        <v>1335</v>
      </c>
      <c r="G103" s="422" t="s">
        <v>1953</v>
      </c>
      <c r="H103" s="406" t="s">
        <v>1345</v>
      </c>
      <c r="I103" s="382" t="s">
        <v>1333</v>
      </c>
      <c r="J103" s="377" t="s">
        <v>1110</v>
      </c>
      <c r="K103" s="380" t="s">
        <v>1334</v>
      </c>
      <c r="L103" s="377">
        <v>2</v>
      </c>
      <c r="M103" s="628">
        <v>60</v>
      </c>
      <c r="N103" s="628"/>
      <c r="O103" s="611"/>
      <c r="P103" s="611"/>
      <c r="Q103" s="611"/>
      <c r="R103" s="611"/>
      <c r="S103" s="611"/>
      <c r="T103" s="611"/>
      <c r="U103" s="422"/>
      <c r="V103" s="422"/>
      <c r="W103" s="422"/>
      <c r="X103" s="688"/>
      <c r="Y103" s="380"/>
      <c r="Z103" s="422">
        <f t="shared" si="4"/>
        <v>0</v>
      </c>
      <c r="AA103" s="422">
        <f t="shared" si="5"/>
        <v>0</v>
      </c>
    </row>
    <row r="104" spans="1:27" ht="191.25" x14ac:dyDescent="0.2">
      <c r="A104" s="1090"/>
      <c r="B104" s="379" t="s">
        <v>1332</v>
      </c>
      <c r="C104" s="379" t="s">
        <v>1208</v>
      </c>
      <c r="D104" s="1091"/>
      <c r="E104" s="769"/>
      <c r="F104" s="629" t="s">
        <v>1338</v>
      </c>
      <c r="G104" s="422" t="s">
        <v>1953</v>
      </c>
      <c r="H104" s="406" t="s">
        <v>1345</v>
      </c>
      <c r="I104" s="382" t="s">
        <v>1336</v>
      </c>
      <c r="J104" s="377" t="s">
        <v>1110</v>
      </c>
      <c r="K104" s="380" t="s">
        <v>1337</v>
      </c>
      <c r="L104" s="377">
        <v>1</v>
      </c>
      <c r="M104" s="628">
        <v>60</v>
      </c>
      <c r="N104" s="628"/>
      <c r="O104" s="611"/>
      <c r="P104" s="611"/>
      <c r="Q104" s="611"/>
      <c r="R104" s="611"/>
      <c r="S104" s="611"/>
      <c r="T104" s="611"/>
      <c r="U104" s="422"/>
      <c r="V104" s="422"/>
      <c r="W104" s="422"/>
      <c r="X104" s="688"/>
      <c r="Y104" s="380"/>
      <c r="Z104" s="422">
        <f t="shared" si="4"/>
        <v>0</v>
      </c>
      <c r="AA104" s="422">
        <f t="shared" si="5"/>
        <v>0</v>
      </c>
    </row>
    <row r="105" spans="1:27" ht="51" x14ac:dyDescent="0.2">
      <c r="A105" s="168">
        <v>42</v>
      </c>
      <c r="B105" s="379" t="s">
        <v>11</v>
      </c>
      <c r="C105" s="379"/>
      <c r="D105" s="604" t="s">
        <v>2473</v>
      </c>
      <c r="E105" s="769"/>
      <c r="F105" s="604" t="s">
        <v>2474</v>
      </c>
      <c r="G105" s="406" t="s">
        <v>1806</v>
      </c>
      <c r="H105" s="406" t="s">
        <v>2475</v>
      </c>
      <c r="I105" s="382" t="s">
        <v>2476</v>
      </c>
      <c r="J105" s="636" t="s">
        <v>1144</v>
      </c>
      <c r="K105" s="595" t="s">
        <v>2692</v>
      </c>
      <c r="L105" s="377">
        <v>1</v>
      </c>
      <c r="M105" s="628">
        <v>10</v>
      </c>
      <c r="N105" s="628"/>
      <c r="O105" s="611"/>
      <c r="P105" s="611"/>
      <c r="Q105" s="611"/>
      <c r="R105" s="611"/>
      <c r="S105" s="611"/>
      <c r="T105" s="611"/>
      <c r="U105" s="422"/>
      <c r="V105" s="422"/>
      <c r="W105" s="422"/>
      <c r="X105" s="688"/>
      <c r="Y105" s="380"/>
      <c r="Z105" s="422">
        <f t="shared" si="4"/>
        <v>0</v>
      </c>
      <c r="AA105" s="422">
        <f t="shared" si="5"/>
        <v>0</v>
      </c>
    </row>
    <row r="106" spans="1:27" ht="38.25" x14ac:dyDescent="0.2">
      <c r="A106" s="168">
        <v>43</v>
      </c>
      <c r="B106" s="632" t="s">
        <v>11</v>
      </c>
      <c r="C106" s="379" t="s">
        <v>1208</v>
      </c>
      <c r="D106" s="668" t="s">
        <v>1954</v>
      </c>
      <c r="E106" s="858"/>
      <c r="F106" s="629" t="s">
        <v>1955</v>
      </c>
      <c r="G106" s="422" t="s">
        <v>1956</v>
      </c>
      <c r="H106" s="406" t="s">
        <v>1345</v>
      </c>
      <c r="I106" s="382" t="s">
        <v>1957</v>
      </c>
      <c r="J106" s="377" t="s">
        <v>1110</v>
      </c>
      <c r="K106" s="380" t="s">
        <v>1958</v>
      </c>
      <c r="L106" s="377">
        <v>1</v>
      </c>
      <c r="M106" s="628">
        <v>30</v>
      </c>
      <c r="N106" s="628"/>
      <c r="O106" s="611"/>
      <c r="P106" s="611"/>
      <c r="Q106" s="611"/>
      <c r="R106" s="611"/>
      <c r="S106" s="611"/>
      <c r="T106" s="611"/>
      <c r="U106" s="422"/>
      <c r="V106" s="422"/>
      <c r="W106" s="422"/>
      <c r="X106" s="688"/>
      <c r="Y106" s="380"/>
      <c r="Z106" s="422">
        <f t="shared" si="4"/>
        <v>0</v>
      </c>
      <c r="AA106" s="422">
        <f t="shared" si="5"/>
        <v>0</v>
      </c>
    </row>
    <row r="107" spans="1:27" ht="41.45" customHeight="1" x14ac:dyDescent="0.2">
      <c r="A107" s="1090">
        <v>44</v>
      </c>
      <c r="B107" s="1106" t="s">
        <v>1959</v>
      </c>
      <c r="C107" s="610" t="s">
        <v>1885</v>
      </c>
      <c r="D107" s="1091" t="s">
        <v>966</v>
      </c>
      <c r="E107" s="858"/>
      <c r="F107" s="1123" t="s">
        <v>1960</v>
      </c>
      <c r="G107" s="610" t="s">
        <v>1910</v>
      </c>
      <c r="H107" s="377" t="s">
        <v>1222</v>
      </c>
      <c r="I107" s="1124" t="s">
        <v>1961</v>
      </c>
      <c r="J107" s="495" t="s">
        <v>1144</v>
      </c>
      <c r="K107" s="1093" t="s">
        <v>2372</v>
      </c>
      <c r="L107" s="377">
        <v>1</v>
      </c>
      <c r="M107" s="628">
        <v>20</v>
      </c>
      <c r="N107" s="628"/>
      <c r="O107" s="611"/>
      <c r="P107" s="611"/>
      <c r="Q107" s="611"/>
      <c r="R107" s="611"/>
      <c r="S107" s="611"/>
      <c r="T107" s="611"/>
      <c r="U107" s="611"/>
      <c r="V107" s="611"/>
      <c r="W107" s="611"/>
      <c r="X107" s="611"/>
      <c r="Y107" s="612"/>
      <c r="Z107" s="422">
        <f t="shared" si="4"/>
        <v>0</v>
      </c>
      <c r="AA107" s="422">
        <f t="shared" si="5"/>
        <v>0</v>
      </c>
    </row>
    <row r="108" spans="1:27" ht="41.45" customHeight="1" x14ac:dyDescent="0.2">
      <c r="A108" s="1090"/>
      <c r="B108" s="1106"/>
      <c r="C108" s="610" t="s">
        <v>1885</v>
      </c>
      <c r="D108" s="1091"/>
      <c r="E108" s="858"/>
      <c r="F108" s="1123"/>
      <c r="G108" s="610" t="s">
        <v>1911</v>
      </c>
      <c r="H108" s="377" t="s">
        <v>1222</v>
      </c>
      <c r="I108" s="1124"/>
      <c r="J108" s="495" t="s">
        <v>1144</v>
      </c>
      <c r="K108" s="1093"/>
      <c r="L108" s="377">
        <v>1</v>
      </c>
      <c r="M108" s="628">
        <v>20</v>
      </c>
      <c r="N108" s="628"/>
      <c r="O108" s="611"/>
      <c r="P108" s="611"/>
      <c r="Q108" s="611"/>
      <c r="R108" s="611"/>
      <c r="S108" s="611"/>
      <c r="T108" s="611"/>
      <c r="U108" s="611"/>
      <c r="V108" s="611"/>
      <c r="W108" s="611"/>
      <c r="X108" s="611"/>
      <c r="Y108" s="612"/>
      <c r="Z108" s="422">
        <f t="shared" si="4"/>
        <v>0</v>
      </c>
      <c r="AA108" s="422">
        <f t="shared" si="5"/>
        <v>0</v>
      </c>
    </row>
    <row r="109" spans="1:27" ht="41.45" customHeight="1" x14ac:dyDescent="0.2">
      <c r="A109" s="1090"/>
      <c r="B109" s="1106"/>
      <c r="C109" s="610" t="s">
        <v>1885</v>
      </c>
      <c r="D109" s="1091"/>
      <c r="E109" s="858"/>
      <c r="F109" s="1123"/>
      <c r="G109" s="610" t="s">
        <v>1868</v>
      </c>
      <c r="H109" s="377" t="s">
        <v>1222</v>
      </c>
      <c r="I109" s="1124"/>
      <c r="J109" s="495" t="s">
        <v>1144</v>
      </c>
      <c r="K109" s="1093"/>
      <c r="L109" s="377">
        <v>1</v>
      </c>
      <c r="M109" s="628">
        <v>20</v>
      </c>
      <c r="N109" s="628"/>
      <c r="O109" s="611"/>
      <c r="P109" s="611"/>
      <c r="Q109" s="611"/>
      <c r="R109" s="611"/>
      <c r="S109" s="611"/>
      <c r="T109" s="611"/>
      <c r="U109" s="611"/>
      <c r="V109" s="611"/>
      <c r="W109" s="611"/>
      <c r="X109" s="611"/>
      <c r="Y109" s="612"/>
      <c r="Z109" s="422">
        <f t="shared" si="4"/>
        <v>0</v>
      </c>
      <c r="AA109" s="422">
        <f t="shared" si="5"/>
        <v>0</v>
      </c>
    </row>
    <row r="110" spans="1:27" ht="12.75" x14ac:dyDescent="0.2">
      <c r="A110" s="1090">
        <v>45</v>
      </c>
      <c r="B110" s="1106" t="s">
        <v>1959</v>
      </c>
      <c r="C110" s="610" t="s">
        <v>1885</v>
      </c>
      <c r="D110" s="1091" t="s">
        <v>971</v>
      </c>
      <c r="E110" s="858"/>
      <c r="F110" s="1101" t="s">
        <v>1962</v>
      </c>
      <c r="G110" s="610" t="s">
        <v>1911</v>
      </c>
      <c r="H110" s="377" t="s">
        <v>1222</v>
      </c>
      <c r="I110" s="1091" t="s">
        <v>1963</v>
      </c>
      <c r="J110" s="495" t="s">
        <v>1144</v>
      </c>
      <c r="K110" s="1093" t="s">
        <v>1964</v>
      </c>
      <c r="L110" s="377">
        <v>1</v>
      </c>
      <c r="M110" s="628">
        <v>20</v>
      </c>
      <c r="N110" s="628"/>
      <c r="O110" s="611"/>
      <c r="P110" s="611"/>
      <c r="Q110" s="611"/>
      <c r="R110" s="611"/>
      <c r="S110" s="611"/>
      <c r="T110" s="611"/>
      <c r="U110" s="611"/>
      <c r="V110" s="611"/>
      <c r="W110" s="611"/>
      <c r="X110" s="611"/>
      <c r="Y110" s="612"/>
      <c r="Z110" s="422">
        <f t="shared" si="4"/>
        <v>0</v>
      </c>
      <c r="AA110" s="422">
        <f t="shared" si="5"/>
        <v>0</v>
      </c>
    </row>
    <row r="111" spans="1:27" ht="12.75" x14ac:dyDescent="0.2">
      <c r="A111" s="1090"/>
      <c r="B111" s="1106"/>
      <c r="C111" s="610" t="s">
        <v>1885</v>
      </c>
      <c r="D111" s="1091"/>
      <c r="E111" s="858"/>
      <c r="F111" s="1102"/>
      <c r="G111" s="610" t="s">
        <v>1868</v>
      </c>
      <c r="H111" s="377" t="s">
        <v>1222</v>
      </c>
      <c r="I111" s="1091"/>
      <c r="J111" s="495" t="s">
        <v>1144</v>
      </c>
      <c r="K111" s="1093"/>
      <c r="L111" s="377">
        <v>1</v>
      </c>
      <c r="M111" s="628">
        <v>20</v>
      </c>
      <c r="N111" s="628"/>
      <c r="O111" s="611"/>
      <c r="P111" s="611"/>
      <c r="Q111" s="611"/>
      <c r="R111" s="611"/>
      <c r="S111" s="611"/>
      <c r="T111" s="611"/>
      <c r="U111" s="611"/>
      <c r="V111" s="611"/>
      <c r="W111" s="611"/>
      <c r="X111" s="611"/>
      <c r="Y111" s="612"/>
      <c r="Z111" s="422">
        <f t="shared" si="4"/>
        <v>0</v>
      </c>
      <c r="AA111" s="422">
        <f t="shared" si="5"/>
        <v>0</v>
      </c>
    </row>
    <row r="112" spans="1:27" ht="12.75" x14ac:dyDescent="0.2">
      <c r="A112" s="1090">
        <v>46</v>
      </c>
      <c r="B112" s="1106" t="s">
        <v>1959</v>
      </c>
      <c r="C112" s="610" t="s">
        <v>1885</v>
      </c>
      <c r="D112" s="1091" t="s">
        <v>1965</v>
      </c>
      <c r="E112" s="858"/>
      <c r="F112" s="1101" t="s">
        <v>1966</v>
      </c>
      <c r="G112" s="610" t="s">
        <v>1911</v>
      </c>
      <c r="H112" s="377" t="s">
        <v>1222</v>
      </c>
      <c r="I112" s="1091" t="s">
        <v>1967</v>
      </c>
      <c r="J112" s="495" t="s">
        <v>1144</v>
      </c>
      <c r="K112" s="1093" t="s">
        <v>1968</v>
      </c>
      <c r="L112" s="377">
        <v>1</v>
      </c>
      <c r="M112" s="628">
        <v>20</v>
      </c>
      <c r="N112" s="628"/>
      <c r="O112" s="611"/>
      <c r="P112" s="611"/>
      <c r="Q112" s="611"/>
      <c r="R112" s="611"/>
      <c r="S112" s="611"/>
      <c r="T112" s="611"/>
      <c r="U112" s="611"/>
      <c r="V112" s="611"/>
      <c r="W112" s="611"/>
      <c r="X112" s="611"/>
      <c r="Y112" s="612"/>
      <c r="Z112" s="422">
        <f t="shared" si="4"/>
        <v>0</v>
      </c>
      <c r="AA112" s="422">
        <f t="shared" si="5"/>
        <v>0</v>
      </c>
    </row>
    <row r="113" spans="1:27" ht="12.75" x14ac:dyDescent="0.2">
      <c r="A113" s="1090"/>
      <c r="B113" s="1106"/>
      <c r="C113" s="610" t="s">
        <v>1885</v>
      </c>
      <c r="D113" s="1091"/>
      <c r="E113" s="858"/>
      <c r="F113" s="1102"/>
      <c r="G113" s="610" t="s">
        <v>1868</v>
      </c>
      <c r="H113" s="377" t="s">
        <v>1222</v>
      </c>
      <c r="I113" s="1091"/>
      <c r="J113" s="495" t="s">
        <v>1144</v>
      </c>
      <c r="K113" s="1093"/>
      <c r="L113" s="377">
        <v>1</v>
      </c>
      <c r="M113" s="628">
        <v>20</v>
      </c>
      <c r="N113" s="628"/>
      <c r="O113" s="611"/>
      <c r="P113" s="611"/>
      <c r="Q113" s="611"/>
      <c r="R113" s="611"/>
      <c r="S113" s="611"/>
      <c r="T113" s="611"/>
      <c r="U113" s="611"/>
      <c r="V113" s="611"/>
      <c r="W113" s="611"/>
      <c r="X113" s="611"/>
      <c r="Y113" s="612"/>
      <c r="Z113" s="422">
        <f t="shared" si="4"/>
        <v>0</v>
      </c>
      <c r="AA113" s="422">
        <f t="shared" si="5"/>
        <v>0</v>
      </c>
    </row>
    <row r="114" spans="1:27" ht="12.75" x14ac:dyDescent="0.2">
      <c r="A114" s="1090">
        <v>47</v>
      </c>
      <c r="B114" s="1106" t="s">
        <v>1959</v>
      </c>
      <c r="C114" s="610" t="s">
        <v>1885</v>
      </c>
      <c r="D114" s="1091" t="s">
        <v>1969</v>
      </c>
      <c r="E114" s="858"/>
      <c r="F114" s="1123" t="s">
        <v>1970</v>
      </c>
      <c r="G114" s="610" t="s">
        <v>1911</v>
      </c>
      <c r="H114" s="377" t="s">
        <v>1222</v>
      </c>
      <c r="I114" s="1091" t="s">
        <v>1971</v>
      </c>
      <c r="J114" s="495" t="s">
        <v>1144</v>
      </c>
      <c r="K114" s="1093" t="s">
        <v>1972</v>
      </c>
      <c r="L114" s="377">
        <v>1</v>
      </c>
      <c r="M114" s="628">
        <v>20</v>
      </c>
      <c r="N114" s="628"/>
      <c r="O114" s="611"/>
      <c r="P114" s="611"/>
      <c r="Q114" s="611"/>
      <c r="R114" s="611"/>
      <c r="S114" s="611"/>
      <c r="T114" s="611"/>
      <c r="U114" s="611"/>
      <c r="V114" s="611"/>
      <c r="W114" s="611"/>
      <c r="X114" s="611"/>
      <c r="Y114" s="612"/>
      <c r="Z114" s="422">
        <f t="shared" si="4"/>
        <v>0</v>
      </c>
      <c r="AA114" s="422">
        <f t="shared" si="5"/>
        <v>0</v>
      </c>
    </row>
    <row r="115" spans="1:27" ht="12.75" x14ac:dyDescent="0.2">
      <c r="A115" s="1090"/>
      <c r="B115" s="1106"/>
      <c r="C115" s="610" t="s">
        <v>1885</v>
      </c>
      <c r="D115" s="1091"/>
      <c r="E115" s="858"/>
      <c r="F115" s="1123"/>
      <c r="G115" s="610" t="s">
        <v>1868</v>
      </c>
      <c r="H115" s="377" t="s">
        <v>1222</v>
      </c>
      <c r="I115" s="1091"/>
      <c r="J115" s="495" t="s">
        <v>1144</v>
      </c>
      <c r="K115" s="1093"/>
      <c r="L115" s="377">
        <v>1</v>
      </c>
      <c r="M115" s="628">
        <v>20</v>
      </c>
      <c r="N115" s="628"/>
      <c r="O115" s="611"/>
      <c r="P115" s="611"/>
      <c r="Q115" s="611"/>
      <c r="R115" s="611"/>
      <c r="S115" s="611"/>
      <c r="T115" s="611"/>
      <c r="U115" s="611"/>
      <c r="V115" s="611"/>
      <c r="W115" s="611"/>
      <c r="X115" s="611"/>
      <c r="Y115" s="612"/>
      <c r="Z115" s="422">
        <f t="shared" si="4"/>
        <v>0</v>
      </c>
      <c r="AA115" s="422">
        <f t="shared" si="5"/>
        <v>0</v>
      </c>
    </row>
    <row r="116" spans="1:27" ht="12.75" x14ac:dyDescent="0.2">
      <c r="A116" s="1090">
        <v>48</v>
      </c>
      <c r="B116" s="1141" t="s">
        <v>1959</v>
      </c>
      <c r="C116" s="610" t="s">
        <v>1885</v>
      </c>
      <c r="D116" s="1091" t="s">
        <v>967</v>
      </c>
      <c r="E116" s="769"/>
      <c r="F116" s="1101" t="s">
        <v>2693</v>
      </c>
      <c r="G116" s="610" t="s">
        <v>1911</v>
      </c>
      <c r="H116" s="377" t="s">
        <v>1222</v>
      </c>
      <c r="I116" s="1091" t="s">
        <v>968</v>
      </c>
      <c r="J116" s="495" t="s">
        <v>1144</v>
      </c>
      <c r="K116" s="1093" t="s">
        <v>1973</v>
      </c>
      <c r="L116" s="377">
        <v>1</v>
      </c>
      <c r="M116" s="628">
        <v>20</v>
      </c>
      <c r="N116" s="628"/>
      <c r="O116" s="611"/>
      <c r="P116" s="611"/>
      <c r="Q116" s="611"/>
      <c r="R116" s="611"/>
      <c r="S116" s="611"/>
      <c r="T116" s="611"/>
      <c r="U116" s="611"/>
      <c r="V116" s="611"/>
      <c r="W116" s="611"/>
      <c r="X116" s="611"/>
      <c r="Y116" s="612"/>
      <c r="Z116" s="422">
        <f t="shared" si="4"/>
        <v>0</v>
      </c>
      <c r="AA116" s="422">
        <f t="shared" si="5"/>
        <v>0</v>
      </c>
    </row>
    <row r="117" spans="1:27" ht="12.75" x14ac:dyDescent="0.2">
      <c r="A117" s="1090"/>
      <c r="B117" s="1141"/>
      <c r="C117" s="610" t="s">
        <v>1885</v>
      </c>
      <c r="D117" s="1091"/>
      <c r="E117" s="769"/>
      <c r="F117" s="1102"/>
      <c r="G117" s="610" t="s">
        <v>1868</v>
      </c>
      <c r="H117" s="377" t="s">
        <v>1222</v>
      </c>
      <c r="I117" s="1091"/>
      <c r="J117" s="495" t="s">
        <v>1144</v>
      </c>
      <c r="K117" s="1093"/>
      <c r="L117" s="377">
        <v>1</v>
      </c>
      <c r="M117" s="628">
        <v>20</v>
      </c>
      <c r="N117" s="628"/>
      <c r="O117" s="611"/>
      <c r="P117" s="611"/>
      <c r="Q117" s="611"/>
      <c r="R117" s="611"/>
      <c r="S117" s="611"/>
      <c r="T117" s="611"/>
      <c r="U117" s="611"/>
      <c r="V117" s="611"/>
      <c r="W117" s="611"/>
      <c r="X117" s="611"/>
      <c r="Y117" s="612"/>
      <c r="Z117" s="422">
        <f t="shared" si="4"/>
        <v>0</v>
      </c>
      <c r="AA117" s="422">
        <f t="shared" si="5"/>
        <v>0</v>
      </c>
    </row>
    <row r="118" spans="1:27" ht="191.25" x14ac:dyDescent="0.2">
      <c r="A118" s="168">
        <v>49</v>
      </c>
      <c r="B118" s="379" t="s">
        <v>1959</v>
      </c>
      <c r="C118" s="610" t="s">
        <v>1885</v>
      </c>
      <c r="D118" s="604" t="s">
        <v>980</v>
      </c>
      <c r="E118" s="769"/>
      <c r="F118" s="609" t="s">
        <v>2694</v>
      </c>
      <c r="G118" s="610" t="s">
        <v>1911</v>
      </c>
      <c r="H118" s="377" t="s">
        <v>1974</v>
      </c>
      <c r="I118" s="422" t="s">
        <v>2374</v>
      </c>
      <c r="J118" s="495" t="s">
        <v>1144</v>
      </c>
      <c r="K118" s="380" t="s">
        <v>981</v>
      </c>
      <c r="L118" s="377">
        <v>1</v>
      </c>
      <c r="M118" s="628">
        <v>20</v>
      </c>
      <c r="N118" s="628"/>
      <c r="O118" s="611"/>
      <c r="P118" s="611"/>
      <c r="Q118" s="611"/>
      <c r="R118" s="611"/>
      <c r="S118" s="611"/>
      <c r="T118" s="611"/>
      <c r="U118" s="611"/>
      <c r="V118" s="611"/>
      <c r="W118" s="611"/>
      <c r="X118" s="611"/>
      <c r="Y118" s="612"/>
      <c r="Z118" s="422">
        <f t="shared" si="4"/>
        <v>0</v>
      </c>
      <c r="AA118" s="422">
        <f t="shared" si="5"/>
        <v>0</v>
      </c>
    </row>
    <row r="119" spans="1:27" ht="140.25" x14ac:dyDescent="0.2">
      <c r="A119" s="168">
        <v>50</v>
      </c>
      <c r="B119" s="379" t="s">
        <v>1959</v>
      </c>
      <c r="C119" s="610" t="s">
        <v>1885</v>
      </c>
      <c r="D119" s="604" t="s">
        <v>1975</v>
      </c>
      <c r="E119" s="769"/>
      <c r="F119" s="609" t="s">
        <v>1976</v>
      </c>
      <c r="G119" s="610" t="s">
        <v>1911</v>
      </c>
      <c r="H119" s="377" t="s">
        <v>1241</v>
      </c>
      <c r="I119" s="422" t="s">
        <v>2375</v>
      </c>
      <c r="J119" s="495" t="s">
        <v>1144</v>
      </c>
      <c r="K119" s="380" t="s">
        <v>1977</v>
      </c>
      <c r="L119" s="377">
        <v>1</v>
      </c>
      <c r="M119" s="628">
        <v>20</v>
      </c>
      <c r="N119" s="628"/>
      <c r="O119" s="611"/>
      <c r="P119" s="611"/>
      <c r="Q119" s="611"/>
      <c r="R119" s="611"/>
      <c r="S119" s="611"/>
      <c r="T119" s="611"/>
      <c r="U119" s="611"/>
      <c r="V119" s="611"/>
      <c r="W119" s="611"/>
      <c r="X119" s="611"/>
      <c r="Y119" s="612"/>
      <c r="Z119" s="422">
        <f t="shared" si="4"/>
        <v>0</v>
      </c>
      <c r="AA119" s="422">
        <f t="shared" si="5"/>
        <v>0</v>
      </c>
    </row>
    <row r="120" spans="1:27" ht="25.5" x14ac:dyDescent="0.2">
      <c r="A120" s="1090">
        <v>51</v>
      </c>
      <c r="B120" s="1106" t="s">
        <v>1959</v>
      </c>
      <c r="C120" s="610" t="s">
        <v>1885</v>
      </c>
      <c r="D120" s="1091" t="s">
        <v>964</v>
      </c>
      <c r="E120" s="769"/>
      <c r="F120" s="1123" t="s">
        <v>1978</v>
      </c>
      <c r="G120" s="610" t="s">
        <v>1910</v>
      </c>
      <c r="H120" s="377" t="s">
        <v>965</v>
      </c>
      <c r="I120" s="1091" t="s">
        <v>1979</v>
      </c>
      <c r="J120" s="495" t="s">
        <v>1144</v>
      </c>
      <c r="K120" s="1093" t="s">
        <v>1980</v>
      </c>
      <c r="L120" s="377">
        <v>1</v>
      </c>
      <c r="M120" s="628">
        <v>30</v>
      </c>
      <c r="N120" s="628"/>
      <c r="O120" s="611"/>
      <c r="P120" s="611"/>
      <c r="Q120" s="611"/>
      <c r="R120" s="611"/>
      <c r="S120" s="611"/>
      <c r="T120" s="611"/>
      <c r="U120" s="611"/>
      <c r="V120" s="611"/>
      <c r="W120" s="611"/>
      <c r="X120" s="611"/>
      <c r="Y120" s="612"/>
      <c r="Z120" s="422">
        <f t="shared" si="4"/>
        <v>0</v>
      </c>
      <c r="AA120" s="422">
        <f t="shared" si="5"/>
        <v>0</v>
      </c>
    </row>
    <row r="121" spans="1:27" ht="25.5" x14ac:dyDescent="0.2">
      <c r="A121" s="1090"/>
      <c r="B121" s="1106"/>
      <c r="C121" s="610" t="s">
        <v>1885</v>
      </c>
      <c r="D121" s="1091"/>
      <c r="E121" s="769"/>
      <c r="F121" s="1123"/>
      <c r="G121" s="610" t="s">
        <v>1911</v>
      </c>
      <c r="H121" s="377" t="s">
        <v>965</v>
      </c>
      <c r="I121" s="1091"/>
      <c r="J121" s="495" t="s">
        <v>1144</v>
      </c>
      <c r="K121" s="1093"/>
      <c r="L121" s="377">
        <v>1</v>
      </c>
      <c r="M121" s="628">
        <v>30</v>
      </c>
      <c r="N121" s="628"/>
      <c r="O121" s="611"/>
      <c r="P121" s="611"/>
      <c r="Q121" s="611"/>
      <c r="R121" s="611"/>
      <c r="S121" s="611"/>
      <c r="T121" s="611"/>
      <c r="U121" s="611"/>
      <c r="V121" s="611"/>
      <c r="W121" s="611"/>
      <c r="X121" s="611"/>
      <c r="Y121" s="612"/>
      <c r="Z121" s="422">
        <f t="shared" si="4"/>
        <v>0</v>
      </c>
      <c r="AA121" s="422">
        <f t="shared" si="5"/>
        <v>0</v>
      </c>
    </row>
    <row r="122" spans="1:27" ht="25.5" x14ac:dyDescent="0.2">
      <c r="A122" s="1090"/>
      <c r="B122" s="1106"/>
      <c r="C122" s="610" t="s">
        <v>1885</v>
      </c>
      <c r="D122" s="1091"/>
      <c r="E122" s="769"/>
      <c r="F122" s="1123"/>
      <c r="G122" s="610" t="s">
        <v>1868</v>
      </c>
      <c r="H122" s="377" t="s">
        <v>965</v>
      </c>
      <c r="I122" s="1091"/>
      <c r="J122" s="495" t="s">
        <v>1144</v>
      </c>
      <c r="K122" s="1093"/>
      <c r="L122" s="377">
        <v>1</v>
      </c>
      <c r="M122" s="628">
        <v>30</v>
      </c>
      <c r="N122" s="628"/>
      <c r="O122" s="611"/>
      <c r="P122" s="611"/>
      <c r="Q122" s="611"/>
      <c r="R122" s="611"/>
      <c r="S122" s="611"/>
      <c r="T122" s="611"/>
      <c r="U122" s="611"/>
      <c r="V122" s="611"/>
      <c r="W122" s="611"/>
      <c r="X122" s="611"/>
      <c r="Y122" s="612"/>
      <c r="Z122" s="422">
        <f t="shared" si="4"/>
        <v>0</v>
      </c>
      <c r="AA122" s="422">
        <f t="shared" si="5"/>
        <v>0</v>
      </c>
    </row>
    <row r="123" spans="1:27" ht="12.75" x14ac:dyDescent="0.2">
      <c r="A123" s="1090">
        <v>52</v>
      </c>
      <c r="B123" s="1106" t="s">
        <v>1959</v>
      </c>
      <c r="C123" s="610" t="s">
        <v>1885</v>
      </c>
      <c r="D123" s="1091" t="s">
        <v>2376</v>
      </c>
      <c r="E123" s="769"/>
      <c r="F123" s="1123" t="s">
        <v>1981</v>
      </c>
      <c r="G123" s="610" t="s">
        <v>1911</v>
      </c>
      <c r="H123" s="377" t="s">
        <v>1104</v>
      </c>
      <c r="I123" s="1091" t="s">
        <v>2377</v>
      </c>
      <c r="J123" s="495" t="s">
        <v>1144</v>
      </c>
      <c r="K123" s="1093" t="s">
        <v>970</v>
      </c>
      <c r="L123" s="377">
        <v>1</v>
      </c>
      <c r="M123" s="628">
        <v>20</v>
      </c>
      <c r="N123" s="628"/>
      <c r="O123" s="611"/>
      <c r="P123" s="611"/>
      <c r="Q123" s="611"/>
      <c r="R123" s="611"/>
      <c r="S123" s="611"/>
      <c r="T123" s="611"/>
      <c r="U123" s="611"/>
      <c r="V123" s="611"/>
      <c r="W123" s="611"/>
      <c r="X123" s="611"/>
      <c r="Y123" s="612"/>
      <c r="Z123" s="422">
        <f t="shared" si="4"/>
        <v>0</v>
      </c>
      <c r="AA123" s="422">
        <f t="shared" si="5"/>
        <v>0</v>
      </c>
    </row>
    <row r="124" spans="1:27" ht="12.75" x14ac:dyDescent="0.2">
      <c r="A124" s="1090"/>
      <c r="B124" s="1106"/>
      <c r="C124" s="610" t="s">
        <v>1885</v>
      </c>
      <c r="D124" s="1091"/>
      <c r="E124" s="769"/>
      <c r="F124" s="1123"/>
      <c r="G124" s="610" t="s">
        <v>1868</v>
      </c>
      <c r="H124" s="377" t="s">
        <v>1104</v>
      </c>
      <c r="I124" s="1091"/>
      <c r="J124" s="495" t="s">
        <v>1144</v>
      </c>
      <c r="K124" s="1093"/>
      <c r="L124" s="377">
        <v>1</v>
      </c>
      <c r="M124" s="628">
        <v>20</v>
      </c>
      <c r="N124" s="628"/>
      <c r="O124" s="611"/>
      <c r="P124" s="611"/>
      <c r="Q124" s="611"/>
      <c r="R124" s="611"/>
      <c r="S124" s="611"/>
      <c r="T124" s="611"/>
      <c r="U124" s="611"/>
      <c r="V124" s="611"/>
      <c r="W124" s="611"/>
      <c r="X124" s="611"/>
      <c r="Y124" s="612"/>
      <c r="Z124" s="422">
        <f t="shared" si="4"/>
        <v>0</v>
      </c>
      <c r="AA124" s="422">
        <f t="shared" si="5"/>
        <v>0</v>
      </c>
    </row>
    <row r="125" spans="1:27" ht="12.75" x14ac:dyDescent="0.2">
      <c r="A125" s="1090">
        <v>53</v>
      </c>
      <c r="B125" s="1106" t="s">
        <v>1959</v>
      </c>
      <c r="C125" s="610" t="s">
        <v>1885</v>
      </c>
      <c r="D125" s="1091" t="s">
        <v>2378</v>
      </c>
      <c r="E125" s="769"/>
      <c r="F125" s="1139" t="s">
        <v>1982</v>
      </c>
      <c r="G125" s="610" t="s">
        <v>1911</v>
      </c>
      <c r="H125" s="377" t="s">
        <v>1104</v>
      </c>
      <c r="I125" s="1091" t="s">
        <v>2379</v>
      </c>
      <c r="J125" s="495" t="s">
        <v>1144</v>
      </c>
      <c r="K125" s="1093" t="s">
        <v>969</v>
      </c>
      <c r="L125" s="377">
        <v>1</v>
      </c>
      <c r="M125" s="628">
        <v>20</v>
      </c>
      <c r="N125" s="628"/>
      <c r="O125" s="611"/>
      <c r="P125" s="611"/>
      <c r="Q125" s="611"/>
      <c r="R125" s="611"/>
      <c r="S125" s="611"/>
      <c r="T125" s="611"/>
      <c r="U125" s="611"/>
      <c r="V125" s="611"/>
      <c r="W125" s="611"/>
      <c r="X125" s="611"/>
      <c r="Y125" s="612"/>
      <c r="Z125" s="422">
        <f t="shared" si="4"/>
        <v>0</v>
      </c>
      <c r="AA125" s="422">
        <f t="shared" si="5"/>
        <v>0</v>
      </c>
    </row>
    <row r="126" spans="1:27" ht="12.75" x14ac:dyDescent="0.2">
      <c r="A126" s="1090"/>
      <c r="B126" s="1106"/>
      <c r="C126" s="610" t="s">
        <v>1885</v>
      </c>
      <c r="D126" s="1091"/>
      <c r="E126" s="769"/>
      <c r="F126" s="1140"/>
      <c r="G126" s="610" t="s">
        <v>1868</v>
      </c>
      <c r="H126" s="377" t="s">
        <v>1104</v>
      </c>
      <c r="I126" s="1091"/>
      <c r="J126" s="495" t="s">
        <v>1144</v>
      </c>
      <c r="K126" s="1093"/>
      <c r="L126" s="377">
        <v>1</v>
      </c>
      <c r="M126" s="628">
        <v>20</v>
      </c>
      <c r="N126" s="628"/>
      <c r="O126" s="611"/>
      <c r="P126" s="611"/>
      <c r="Q126" s="611"/>
      <c r="R126" s="611"/>
      <c r="S126" s="611"/>
      <c r="T126" s="611"/>
      <c r="U126" s="611"/>
      <c r="V126" s="611"/>
      <c r="W126" s="611"/>
      <c r="X126" s="611"/>
      <c r="Y126" s="612"/>
      <c r="Z126" s="422">
        <f t="shared" si="4"/>
        <v>0</v>
      </c>
      <c r="AA126" s="422">
        <f t="shared" si="5"/>
        <v>0</v>
      </c>
    </row>
    <row r="127" spans="1:27" ht="25.5" x14ac:dyDescent="0.2">
      <c r="A127" s="1090">
        <v>54</v>
      </c>
      <c r="B127" s="1106" t="s">
        <v>1959</v>
      </c>
      <c r="C127" s="610" t="s">
        <v>1885</v>
      </c>
      <c r="D127" s="1091" t="s">
        <v>982</v>
      </c>
      <c r="E127" s="769"/>
      <c r="F127" s="1139" t="s">
        <v>1637</v>
      </c>
      <c r="G127" s="610" t="s">
        <v>1911</v>
      </c>
      <c r="H127" s="377" t="s">
        <v>2395</v>
      </c>
      <c r="I127" s="1091" t="s">
        <v>1260</v>
      </c>
      <c r="J127" s="495" t="s">
        <v>1144</v>
      </c>
      <c r="K127" s="1093" t="s">
        <v>983</v>
      </c>
      <c r="L127" s="377">
        <v>1</v>
      </c>
      <c r="M127" s="628">
        <v>60</v>
      </c>
      <c r="N127" s="628"/>
      <c r="O127" s="611"/>
      <c r="P127" s="611"/>
      <c r="Q127" s="611"/>
      <c r="R127" s="611"/>
      <c r="S127" s="611"/>
      <c r="T127" s="611"/>
      <c r="U127" s="611"/>
      <c r="V127" s="611"/>
      <c r="W127" s="611"/>
      <c r="X127" s="611"/>
      <c r="Y127" s="612"/>
      <c r="Z127" s="422">
        <f t="shared" si="4"/>
        <v>0</v>
      </c>
      <c r="AA127" s="422">
        <f t="shared" si="5"/>
        <v>0</v>
      </c>
    </row>
    <row r="128" spans="1:27" ht="25.5" x14ac:dyDescent="0.2">
      <c r="A128" s="1090"/>
      <c r="B128" s="1106"/>
      <c r="C128" s="610" t="s">
        <v>1885</v>
      </c>
      <c r="D128" s="1091"/>
      <c r="E128" s="769"/>
      <c r="F128" s="1140"/>
      <c r="G128" s="610" t="s">
        <v>1868</v>
      </c>
      <c r="H128" s="377" t="s">
        <v>2395</v>
      </c>
      <c r="I128" s="1091"/>
      <c r="J128" s="495" t="s">
        <v>1144</v>
      </c>
      <c r="K128" s="1093"/>
      <c r="L128" s="377">
        <v>1</v>
      </c>
      <c r="M128" s="628">
        <v>60</v>
      </c>
      <c r="N128" s="628"/>
      <c r="O128" s="611"/>
      <c r="P128" s="611"/>
      <c r="Q128" s="611"/>
      <c r="R128" s="611"/>
      <c r="S128" s="611"/>
      <c r="T128" s="611"/>
      <c r="U128" s="611"/>
      <c r="V128" s="611"/>
      <c r="W128" s="611"/>
      <c r="X128" s="611"/>
      <c r="Y128" s="612"/>
      <c r="Z128" s="422">
        <f t="shared" si="4"/>
        <v>0</v>
      </c>
      <c r="AA128" s="422">
        <f t="shared" si="5"/>
        <v>0</v>
      </c>
    </row>
    <row r="129" spans="1:27" ht="127.5" x14ac:dyDescent="0.2">
      <c r="A129" s="168">
        <v>55</v>
      </c>
      <c r="B129" s="379" t="s">
        <v>1225</v>
      </c>
      <c r="C129" s="379" t="s">
        <v>1093</v>
      </c>
      <c r="D129" s="604" t="s">
        <v>2495</v>
      </c>
      <c r="E129" s="769" t="s">
        <v>2496</v>
      </c>
      <c r="F129" s="604" t="s">
        <v>2497</v>
      </c>
      <c r="G129" s="377" t="s">
        <v>1983</v>
      </c>
      <c r="H129" s="377" t="s">
        <v>1214</v>
      </c>
      <c r="I129" s="422" t="s">
        <v>2498</v>
      </c>
      <c r="J129" s="377" t="s">
        <v>2499</v>
      </c>
      <c r="K129" s="380" t="s">
        <v>2500</v>
      </c>
      <c r="L129" s="377">
        <v>1</v>
      </c>
      <c r="M129" s="628">
        <v>30</v>
      </c>
      <c r="N129" s="628"/>
      <c r="O129" s="611"/>
      <c r="P129" s="611"/>
      <c r="Q129" s="611"/>
      <c r="R129" s="611"/>
      <c r="S129" s="611"/>
      <c r="T129" s="611"/>
      <c r="U129" s="611"/>
      <c r="V129" s="611"/>
      <c r="W129" s="611"/>
      <c r="X129" s="611"/>
      <c r="Y129" s="612"/>
      <c r="Z129" s="422">
        <f t="shared" si="4"/>
        <v>0</v>
      </c>
      <c r="AA129" s="422">
        <f t="shared" si="5"/>
        <v>0</v>
      </c>
    </row>
    <row r="130" spans="1:27" ht="38.25" x14ac:dyDescent="0.2">
      <c r="A130" s="168">
        <v>56</v>
      </c>
      <c r="B130" s="379" t="s">
        <v>1225</v>
      </c>
      <c r="C130" s="379" t="s">
        <v>1093</v>
      </c>
      <c r="D130" s="604" t="s">
        <v>1227</v>
      </c>
      <c r="E130" s="769">
        <v>86703</v>
      </c>
      <c r="F130" s="604" t="s">
        <v>1230</v>
      </c>
      <c r="G130" s="377" t="s">
        <v>1983</v>
      </c>
      <c r="H130" s="377" t="s">
        <v>1101</v>
      </c>
      <c r="I130" s="422" t="s">
        <v>1228</v>
      </c>
      <c r="J130" s="377" t="s">
        <v>1226</v>
      </c>
      <c r="K130" s="380" t="s">
        <v>1229</v>
      </c>
      <c r="L130" s="377">
        <v>1</v>
      </c>
      <c r="M130" s="628">
        <v>20</v>
      </c>
      <c r="N130" s="628"/>
      <c r="O130" s="611"/>
      <c r="P130" s="611"/>
      <c r="Q130" s="611"/>
      <c r="R130" s="611"/>
      <c r="S130" s="611"/>
      <c r="T130" s="611"/>
      <c r="U130" s="611"/>
      <c r="V130" s="611"/>
      <c r="W130" s="611"/>
      <c r="X130" s="611"/>
      <c r="Y130" s="612"/>
      <c r="Z130" s="422">
        <f t="shared" si="4"/>
        <v>0</v>
      </c>
      <c r="AA130" s="422">
        <f t="shared" si="5"/>
        <v>0</v>
      </c>
    </row>
    <row r="131" spans="1:27" ht="102" x14ac:dyDescent="0.2">
      <c r="A131" s="168">
        <v>57</v>
      </c>
      <c r="B131" s="379" t="s">
        <v>1225</v>
      </c>
      <c r="C131" s="379" t="s">
        <v>1093</v>
      </c>
      <c r="D131" s="604" t="s">
        <v>1231</v>
      </c>
      <c r="E131" s="769">
        <v>99199.11</v>
      </c>
      <c r="F131" s="604" t="s">
        <v>1235</v>
      </c>
      <c r="G131" s="377" t="s">
        <v>1983</v>
      </c>
      <c r="H131" s="377" t="s">
        <v>2395</v>
      </c>
      <c r="I131" s="422" t="s">
        <v>1233</v>
      </c>
      <c r="J131" s="377" t="s">
        <v>1232</v>
      </c>
      <c r="K131" s="380" t="s">
        <v>1234</v>
      </c>
      <c r="L131" s="377">
        <v>1</v>
      </c>
      <c r="M131" s="628">
        <v>20</v>
      </c>
      <c r="N131" s="628"/>
      <c r="O131" s="611"/>
      <c r="P131" s="611"/>
      <c r="Q131" s="611"/>
      <c r="R131" s="611"/>
      <c r="S131" s="611"/>
      <c r="T131" s="611"/>
      <c r="U131" s="611"/>
      <c r="V131" s="611"/>
      <c r="W131" s="611"/>
      <c r="X131" s="611"/>
      <c r="Y131" s="612"/>
      <c r="Z131" s="422">
        <f t="shared" si="4"/>
        <v>0</v>
      </c>
      <c r="AA131" s="422">
        <f t="shared" si="5"/>
        <v>0</v>
      </c>
    </row>
    <row r="132" spans="1:27" ht="63.75" x14ac:dyDescent="0.2">
      <c r="A132" s="168">
        <v>58</v>
      </c>
      <c r="B132" s="401" t="s">
        <v>1092</v>
      </c>
      <c r="C132" s="379" t="s">
        <v>1093</v>
      </c>
      <c r="D132" s="604" t="s">
        <v>1199</v>
      </c>
      <c r="E132" s="769"/>
      <c r="F132" s="604" t="s">
        <v>1202</v>
      </c>
      <c r="G132" s="377" t="s">
        <v>1984</v>
      </c>
      <c r="H132" s="377" t="s">
        <v>1104</v>
      </c>
      <c r="I132" s="422" t="s">
        <v>1200</v>
      </c>
      <c r="J132" s="377" t="s">
        <v>1269</v>
      </c>
      <c r="K132" s="380" t="s">
        <v>1201</v>
      </c>
      <c r="L132" s="377">
        <v>2</v>
      </c>
      <c r="M132" s="628">
        <v>20</v>
      </c>
      <c r="N132" s="628"/>
      <c r="O132" s="611"/>
      <c r="P132" s="611"/>
      <c r="Q132" s="611"/>
      <c r="R132" s="611"/>
      <c r="S132" s="611"/>
      <c r="T132" s="611"/>
      <c r="U132" s="611"/>
      <c r="V132" s="611"/>
      <c r="W132" s="611"/>
      <c r="X132" s="611"/>
      <c r="Y132" s="612"/>
      <c r="Z132" s="422">
        <f t="shared" si="4"/>
        <v>0</v>
      </c>
      <c r="AA132" s="422">
        <f t="shared" si="5"/>
        <v>0</v>
      </c>
    </row>
    <row r="133" spans="1:27" ht="81" customHeight="1" x14ac:dyDescent="0.2">
      <c r="A133" s="168">
        <v>59</v>
      </c>
      <c r="B133" s="379" t="s">
        <v>1092</v>
      </c>
      <c r="C133" s="379" t="s">
        <v>1093</v>
      </c>
      <c r="D133" s="604" t="s">
        <v>1094</v>
      </c>
      <c r="E133" s="769"/>
      <c r="F133" s="604" t="s">
        <v>1098</v>
      </c>
      <c r="G133" s="377" t="s">
        <v>1985</v>
      </c>
      <c r="H133" s="377" t="s">
        <v>2395</v>
      </c>
      <c r="I133" s="604" t="s">
        <v>1097</v>
      </c>
      <c r="J133" s="377" t="s">
        <v>1095</v>
      </c>
      <c r="K133" s="380" t="s">
        <v>2526</v>
      </c>
      <c r="L133" s="377">
        <v>26</v>
      </c>
      <c r="M133" s="628">
        <v>15</v>
      </c>
      <c r="N133" s="628"/>
      <c r="O133" s="611"/>
      <c r="P133" s="611"/>
      <c r="Q133" s="611"/>
      <c r="R133" s="611"/>
      <c r="S133" s="611"/>
      <c r="T133" s="611"/>
      <c r="U133" s="611"/>
      <c r="V133" s="611"/>
      <c r="W133" s="611"/>
      <c r="X133" s="611"/>
      <c r="Y133" s="612"/>
      <c r="Z133" s="422">
        <f t="shared" si="4"/>
        <v>0</v>
      </c>
      <c r="AA133" s="422">
        <f t="shared" si="5"/>
        <v>0</v>
      </c>
    </row>
    <row r="134" spans="1:27" ht="121.9" customHeight="1" x14ac:dyDescent="0.2">
      <c r="A134" s="168">
        <v>60</v>
      </c>
      <c r="B134" s="379" t="s">
        <v>1092</v>
      </c>
      <c r="C134" s="379" t="s">
        <v>1093</v>
      </c>
      <c r="D134" s="604" t="s">
        <v>1099</v>
      </c>
      <c r="E134" s="769"/>
      <c r="F134" s="604" t="s">
        <v>1103</v>
      </c>
      <c r="G134" s="377" t="s">
        <v>1986</v>
      </c>
      <c r="H134" s="377" t="s">
        <v>1101</v>
      </c>
      <c r="I134" s="422" t="s">
        <v>2528</v>
      </c>
      <c r="J134" s="377" t="s">
        <v>1100</v>
      </c>
      <c r="K134" s="381" t="s">
        <v>1102</v>
      </c>
      <c r="L134" s="377">
        <v>1</v>
      </c>
      <c r="M134" s="628">
        <v>90</v>
      </c>
      <c r="N134" s="628"/>
      <c r="O134" s="611"/>
      <c r="P134" s="611"/>
      <c r="Q134" s="611"/>
      <c r="R134" s="611"/>
      <c r="S134" s="611"/>
      <c r="T134" s="611"/>
      <c r="U134" s="611"/>
      <c r="V134" s="611"/>
      <c r="W134" s="611"/>
      <c r="X134" s="611"/>
      <c r="Y134" s="612"/>
      <c r="Z134" s="422">
        <f t="shared" si="4"/>
        <v>0</v>
      </c>
      <c r="AA134" s="422">
        <f t="shared" si="5"/>
        <v>0</v>
      </c>
    </row>
    <row r="135" spans="1:27" ht="88.9" customHeight="1" x14ac:dyDescent="0.2">
      <c r="A135" s="168">
        <v>61</v>
      </c>
      <c r="B135" s="379" t="s">
        <v>1092</v>
      </c>
      <c r="C135" s="379" t="s">
        <v>1093</v>
      </c>
      <c r="D135" s="634" t="s">
        <v>973</v>
      </c>
      <c r="E135" s="834"/>
      <c r="F135" s="634" t="s">
        <v>1105</v>
      </c>
      <c r="G135" s="379" t="s">
        <v>1987</v>
      </c>
      <c r="H135" s="377" t="s">
        <v>1104</v>
      </c>
      <c r="I135" s="604" t="s">
        <v>1069</v>
      </c>
      <c r="J135" s="377" t="s">
        <v>1095</v>
      </c>
      <c r="K135" s="381" t="s">
        <v>1070</v>
      </c>
      <c r="L135" s="377">
        <v>1</v>
      </c>
      <c r="M135" s="628">
        <v>20</v>
      </c>
      <c r="N135" s="628"/>
      <c r="O135" s="611"/>
      <c r="P135" s="611"/>
      <c r="Q135" s="611"/>
      <c r="R135" s="611"/>
      <c r="S135" s="611"/>
      <c r="T135" s="611"/>
      <c r="U135" s="611"/>
      <c r="V135" s="611"/>
      <c r="W135" s="611"/>
      <c r="X135" s="611"/>
      <c r="Y135" s="612"/>
      <c r="Z135" s="422">
        <f t="shared" si="4"/>
        <v>0</v>
      </c>
      <c r="AA135" s="422">
        <f t="shared" si="5"/>
        <v>0</v>
      </c>
    </row>
    <row r="136" spans="1:27" ht="100.15" customHeight="1" x14ac:dyDescent="0.2">
      <c r="A136" s="168">
        <v>62</v>
      </c>
      <c r="B136" s="379" t="s">
        <v>1092</v>
      </c>
      <c r="C136" s="379" t="s">
        <v>1093</v>
      </c>
      <c r="D136" s="629" t="s">
        <v>1042</v>
      </c>
      <c r="E136" s="835"/>
      <c r="F136" s="634" t="s">
        <v>1108</v>
      </c>
      <c r="G136" s="379" t="s">
        <v>1986</v>
      </c>
      <c r="H136" s="377" t="s">
        <v>1104</v>
      </c>
      <c r="I136" s="604" t="s">
        <v>972</v>
      </c>
      <c r="J136" s="377" t="s">
        <v>1106</v>
      </c>
      <c r="K136" s="381" t="s">
        <v>1107</v>
      </c>
      <c r="L136" s="377">
        <v>1</v>
      </c>
      <c r="M136" s="628">
        <v>10</v>
      </c>
      <c r="N136" s="628"/>
      <c r="O136" s="611"/>
      <c r="P136" s="611"/>
      <c r="Q136" s="611"/>
      <c r="R136" s="611"/>
      <c r="S136" s="611"/>
      <c r="T136" s="611"/>
      <c r="U136" s="611"/>
      <c r="V136" s="611"/>
      <c r="W136" s="611"/>
      <c r="X136" s="611"/>
      <c r="Y136" s="612"/>
      <c r="Z136" s="422">
        <f t="shared" ref="Z136:Z198" si="6">SUM(N136:Y136)</f>
        <v>0</v>
      </c>
      <c r="AA136" s="422">
        <f t="shared" ref="AA136:AA198" si="7">L136*Z136</f>
        <v>0</v>
      </c>
    </row>
    <row r="137" spans="1:27" ht="153" x14ac:dyDescent="0.2">
      <c r="A137" s="1090">
        <v>63</v>
      </c>
      <c r="B137" s="379" t="s">
        <v>1092</v>
      </c>
      <c r="C137" s="379" t="s">
        <v>1535</v>
      </c>
      <c r="D137" s="1091" t="s">
        <v>1059</v>
      </c>
      <c r="E137" s="769"/>
      <c r="F137" s="629" t="s">
        <v>1537</v>
      </c>
      <c r="G137" s="377" t="s">
        <v>1988</v>
      </c>
      <c r="H137" s="406" t="s">
        <v>1345</v>
      </c>
      <c r="I137" s="382" t="s">
        <v>2380</v>
      </c>
      <c r="J137" s="377" t="s">
        <v>1110</v>
      </c>
      <c r="K137" s="380" t="s">
        <v>1536</v>
      </c>
      <c r="L137" s="377">
        <v>1</v>
      </c>
      <c r="M137" s="628">
        <v>30</v>
      </c>
      <c r="N137" s="628"/>
      <c r="O137" s="611"/>
      <c r="P137" s="611"/>
      <c r="Q137" s="611"/>
      <c r="R137" s="611"/>
      <c r="S137" s="611"/>
      <c r="T137" s="611"/>
      <c r="U137" s="422"/>
      <c r="V137" s="422"/>
      <c r="W137" s="422"/>
      <c r="X137" s="688"/>
      <c r="Y137" s="380"/>
      <c r="Z137" s="422">
        <f t="shared" si="6"/>
        <v>0</v>
      </c>
      <c r="AA137" s="422">
        <f t="shared" si="7"/>
        <v>0</v>
      </c>
    </row>
    <row r="138" spans="1:27" ht="140.25" x14ac:dyDescent="0.2">
      <c r="A138" s="1090"/>
      <c r="B138" s="379" t="s">
        <v>1989</v>
      </c>
      <c r="C138" s="379" t="s">
        <v>1535</v>
      </c>
      <c r="D138" s="1091"/>
      <c r="E138" s="769"/>
      <c r="F138" s="629" t="s">
        <v>1539</v>
      </c>
      <c r="G138" s="377" t="s">
        <v>1990</v>
      </c>
      <c r="H138" s="406" t="s">
        <v>1345</v>
      </c>
      <c r="I138" s="382" t="s">
        <v>2381</v>
      </c>
      <c r="J138" s="377" t="s">
        <v>1110</v>
      </c>
      <c r="K138" s="380" t="s">
        <v>1538</v>
      </c>
      <c r="L138" s="377">
        <v>1</v>
      </c>
      <c r="M138" s="628">
        <v>30</v>
      </c>
      <c r="N138" s="628"/>
      <c r="O138" s="611"/>
      <c r="P138" s="611"/>
      <c r="Q138" s="611"/>
      <c r="R138" s="611"/>
      <c r="S138" s="611"/>
      <c r="T138" s="611"/>
      <c r="U138" s="422"/>
      <c r="V138" s="422"/>
      <c r="W138" s="422"/>
      <c r="X138" s="688"/>
      <c r="Y138" s="380"/>
      <c r="Z138" s="422">
        <f t="shared" si="6"/>
        <v>0</v>
      </c>
      <c r="AA138" s="422">
        <f t="shared" si="7"/>
        <v>0</v>
      </c>
    </row>
    <row r="139" spans="1:27" ht="165.75" x14ac:dyDescent="0.2">
      <c r="A139" s="1090">
        <v>64</v>
      </c>
      <c r="B139" s="379" t="s">
        <v>1092</v>
      </c>
      <c r="C139" s="379" t="s">
        <v>1535</v>
      </c>
      <c r="D139" s="1091" t="s">
        <v>1540</v>
      </c>
      <c r="E139" s="769"/>
      <c r="F139" s="629" t="s">
        <v>1537</v>
      </c>
      <c r="G139" s="377" t="s">
        <v>1988</v>
      </c>
      <c r="H139" s="406" t="s">
        <v>1345</v>
      </c>
      <c r="I139" s="382" t="s">
        <v>2382</v>
      </c>
      <c r="J139" s="377" t="s">
        <v>1110</v>
      </c>
      <c r="K139" s="380" t="s">
        <v>1536</v>
      </c>
      <c r="L139" s="377">
        <v>1</v>
      </c>
      <c r="M139" s="628">
        <v>30</v>
      </c>
      <c r="N139" s="628"/>
      <c r="O139" s="611"/>
      <c r="P139" s="611"/>
      <c r="Q139" s="611"/>
      <c r="R139" s="611"/>
      <c r="S139" s="611"/>
      <c r="T139" s="611"/>
      <c r="U139" s="422"/>
      <c r="V139" s="422"/>
      <c r="W139" s="422"/>
      <c r="X139" s="688"/>
      <c r="Y139" s="380"/>
      <c r="Z139" s="422">
        <f t="shared" si="6"/>
        <v>0</v>
      </c>
      <c r="AA139" s="422">
        <f t="shared" si="7"/>
        <v>0</v>
      </c>
    </row>
    <row r="140" spans="1:27" ht="140.25" x14ac:dyDescent="0.2">
      <c r="A140" s="1090"/>
      <c r="B140" s="379" t="s">
        <v>1989</v>
      </c>
      <c r="C140" s="379" t="s">
        <v>1535</v>
      </c>
      <c r="D140" s="1091"/>
      <c r="E140" s="769"/>
      <c r="F140" s="629" t="s">
        <v>1539</v>
      </c>
      <c r="G140" s="377" t="s">
        <v>1990</v>
      </c>
      <c r="H140" s="406" t="s">
        <v>1345</v>
      </c>
      <c r="I140" s="382" t="s">
        <v>1991</v>
      </c>
      <c r="J140" s="377" t="s">
        <v>1110</v>
      </c>
      <c r="K140" s="380" t="s">
        <v>1538</v>
      </c>
      <c r="L140" s="377">
        <v>1</v>
      </c>
      <c r="M140" s="628">
        <v>30</v>
      </c>
      <c r="N140" s="628"/>
      <c r="O140" s="611"/>
      <c r="P140" s="611"/>
      <c r="Q140" s="611"/>
      <c r="R140" s="611"/>
      <c r="S140" s="611"/>
      <c r="T140" s="611"/>
      <c r="U140" s="422"/>
      <c r="V140" s="422"/>
      <c r="W140" s="422"/>
      <c r="X140" s="688"/>
      <c r="Y140" s="380"/>
      <c r="Z140" s="422">
        <f t="shared" si="6"/>
        <v>0</v>
      </c>
      <c r="AA140" s="422">
        <f t="shared" si="7"/>
        <v>0</v>
      </c>
    </row>
    <row r="141" spans="1:27" ht="38.25" x14ac:dyDescent="0.2">
      <c r="A141" s="168">
        <v>65</v>
      </c>
      <c r="B141" s="379" t="s">
        <v>1172</v>
      </c>
      <c r="C141" s="379" t="s">
        <v>1535</v>
      </c>
      <c r="D141" s="604" t="s">
        <v>2509</v>
      </c>
      <c r="E141" s="769"/>
      <c r="F141" s="629" t="s">
        <v>1992</v>
      </c>
      <c r="G141" s="377" t="s">
        <v>1986</v>
      </c>
      <c r="H141" s="406" t="s">
        <v>1993</v>
      </c>
      <c r="I141" s="422" t="s">
        <v>1994</v>
      </c>
      <c r="J141" s="377" t="s">
        <v>1995</v>
      </c>
      <c r="K141" s="380" t="s">
        <v>1996</v>
      </c>
      <c r="L141" s="377">
        <v>6</v>
      </c>
      <c r="M141" s="628">
        <v>20</v>
      </c>
      <c r="N141" s="628"/>
      <c r="O141" s="611"/>
      <c r="P141" s="611"/>
      <c r="Q141" s="611"/>
      <c r="R141" s="611"/>
      <c r="S141" s="611"/>
      <c r="T141" s="611"/>
      <c r="U141" s="422"/>
      <c r="V141" s="422"/>
      <c r="W141" s="422"/>
      <c r="X141" s="688"/>
      <c r="Y141" s="380"/>
      <c r="Z141" s="422">
        <f t="shared" si="6"/>
        <v>0</v>
      </c>
      <c r="AA141" s="422">
        <f t="shared" si="7"/>
        <v>0</v>
      </c>
    </row>
    <row r="142" spans="1:27" ht="25.5" x14ac:dyDescent="0.2">
      <c r="A142" s="1090">
        <v>66</v>
      </c>
      <c r="B142" s="379" t="s">
        <v>1141</v>
      </c>
      <c r="C142" s="610" t="s">
        <v>1142</v>
      </c>
      <c r="D142" s="1091" t="s">
        <v>1143</v>
      </c>
      <c r="E142" s="769"/>
      <c r="F142" s="604" t="s">
        <v>1997</v>
      </c>
      <c r="G142" s="377" t="s">
        <v>1998</v>
      </c>
      <c r="H142" s="377" t="s">
        <v>1239</v>
      </c>
      <c r="I142" s="1124" t="s">
        <v>2383</v>
      </c>
      <c r="J142" s="377" t="s">
        <v>1144</v>
      </c>
      <c r="K142" s="1092" t="s">
        <v>2576</v>
      </c>
      <c r="L142" s="377">
        <v>2</v>
      </c>
      <c r="M142" s="628">
        <v>45</v>
      </c>
      <c r="N142" s="628"/>
      <c r="O142" s="611"/>
      <c r="P142" s="611"/>
      <c r="Q142" s="611"/>
      <c r="R142" s="611"/>
      <c r="S142" s="611"/>
      <c r="T142" s="611"/>
      <c r="U142" s="611"/>
      <c r="V142" s="611"/>
      <c r="W142" s="611"/>
      <c r="X142" s="611"/>
      <c r="Y142" s="612"/>
      <c r="Z142" s="422">
        <f t="shared" si="6"/>
        <v>0</v>
      </c>
      <c r="AA142" s="422">
        <f t="shared" si="7"/>
        <v>0</v>
      </c>
    </row>
    <row r="143" spans="1:27" ht="25.5" x14ac:dyDescent="0.2">
      <c r="A143" s="1090"/>
      <c r="B143" s="379" t="s">
        <v>1141</v>
      </c>
      <c r="C143" s="610" t="s">
        <v>1142</v>
      </c>
      <c r="D143" s="1091"/>
      <c r="E143" s="769"/>
      <c r="F143" s="604" t="s">
        <v>1999</v>
      </c>
      <c r="G143" s="377" t="s">
        <v>1806</v>
      </c>
      <c r="H143" s="377" t="s">
        <v>1239</v>
      </c>
      <c r="I143" s="1124"/>
      <c r="J143" s="377" t="s">
        <v>1144</v>
      </c>
      <c r="K143" s="1092"/>
      <c r="L143" s="377">
        <v>2</v>
      </c>
      <c r="M143" s="628">
        <v>45</v>
      </c>
      <c r="N143" s="628"/>
      <c r="O143" s="611"/>
      <c r="P143" s="611"/>
      <c r="Q143" s="611"/>
      <c r="R143" s="611"/>
      <c r="S143" s="611"/>
      <c r="T143" s="611"/>
      <c r="U143" s="611"/>
      <c r="V143" s="611"/>
      <c r="W143" s="611"/>
      <c r="X143" s="611"/>
      <c r="Y143" s="612"/>
      <c r="Z143" s="422">
        <f t="shared" si="6"/>
        <v>0</v>
      </c>
      <c r="AA143" s="422">
        <f t="shared" si="7"/>
        <v>0</v>
      </c>
    </row>
    <row r="144" spans="1:27" ht="25.5" x14ac:dyDescent="0.2">
      <c r="A144" s="1090"/>
      <c r="B144" s="379" t="s">
        <v>1141</v>
      </c>
      <c r="C144" s="610" t="s">
        <v>1142</v>
      </c>
      <c r="D144" s="1091"/>
      <c r="E144" s="769"/>
      <c r="F144" s="604" t="s">
        <v>1216</v>
      </c>
      <c r="G144" s="377" t="s">
        <v>2000</v>
      </c>
      <c r="H144" s="377" t="s">
        <v>1239</v>
      </c>
      <c r="I144" s="1124"/>
      <c r="J144" s="377" t="s">
        <v>1144</v>
      </c>
      <c r="K144" s="1092"/>
      <c r="L144" s="377">
        <v>2</v>
      </c>
      <c r="M144" s="628">
        <v>45</v>
      </c>
      <c r="N144" s="628"/>
      <c r="O144" s="611"/>
      <c r="P144" s="611"/>
      <c r="Q144" s="611"/>
      <c r="R144" s="611"/>
      <c r="S144" s="611"/>
      <c r="T144" s="611"/>
      <c r="U144" s="611"/>
      <c r="V144" s="611"/>
      <c r="W144" s="611"/>
      <c r="X144" s="611"/>
      <c r="Y144" s="612"/>
      <c r="Z144" s="422">
        <f t="shared" si="6"/>
        <v>0</v>
      </c>
      <c r="AA144" s="422">
        <f t="shared" si="7"/>
        <v>0</v>
      </c>
    </row>
    <row r="145" spans="1:27" ht="25.5" x14ac:dyDescent="0.2">
      <c r="A145" s="1090"/>
      <c r="B145" s="379" t="s">
        <v>1141</v>
      </c>
      <c r="C145" s="610" t="s">
        <v>1142</v>
      </c>
      <c r="D145" s="1091"/>
      <c r="E145" s="769"/>
      <c r="F145" s="604" t="s">
        <v>1240</v>
      </c>
      <c r="G145" s="377" t="s">
        <v>1911</v>
      </c>
      <c r="H145" s="377" t="s">
        <v>1239</v>
      </c>
      <c r="I145" s="1124"/>
      <c r="J145" s="377" t="s">
        <v>1144</v>
      </c>
      <c r="K145" s="1092"/>
      <c r="L145" s="377">
        <v>2</v>
      </c>
      <c r="M145" s="628">
        <v>45</v>
      </c>
      <c r="N145" s="628"/>
      <c r="O145" s="611"/>
      <c r="P145" s="611"/>
      <c r="Q145" s="611"/>
      <c r="R145" s="611"/>
      <c r="S145" s="611"/>
      <c r="T145" s="611"/>
      <c r="U145" s="611"/>
      <c r="V145" s="611"/>
      <c r="W145" s="611"/>
      <c r="X145" s="611"/>
      <c r="Y145" s="612"/>
      <c r="Z145" s="422">
        <f t="shared" si="6"/>
        <v>0</v>
      </c>
      <c r="AA145" s="422">
        <f t="shared" si="7"/>
        <v>0</v>
      </c>
    </row>
    <row r="146" spans="1:27" ht="25.5" x14ac:dyDescent="0.2">
      <c r="A146" s="1090"/>
      <c r="B146" s="379" t="s">
        <v>1141</v>
      </c>
      <c r="C146" s="610" t="s">
        <v>1142</v>
      </c>
      <c r="D146" s="1091"/>
      <c r="E146" s="769"/>
      <c r="F146" s="604" t="s">
        <v>1640</v>
      </c>
      <c r="G146" s="377" t="s">
        <v>1868</v>
      </c>
      <c r="H146" s="377" t="s">
        <v>1239</v>
      </c>
      <c r="I146" s="1124"/>
      <c r="J146" s="377" t="s">
        <v>1144</v>
      </c>
      <c r="K146" s="1092"/>
      <c r="L146" s="377">
        <v>2</v>
      </c>
      <c r="M146" s="628">
        <v>45</v>
      </c>
      <c r="N146" s="628"/>
      <c r="O146" s="611"/>
      <c r="P146" s="611"/>
      <c r="Q146" s="611"/>
      <c r="R146" s="611"/>
      <c r="S146" s="611"/>
      <c r="T146" s="611"/>
      <c r="U146" s="611"/>
      <c r="V146" s="611"/>
      <c r="W146" s="611"/>
      <c r="X146" s="611"/>
      <c r="Y146" s="612"/>
      <c r="Z146" s="422">
        <f t="shared" si="6"/>
        <v>0</v>
      </c>
      <c r="AA146" s="422">
        <f t="shared" si="7"/>
        <v>0</v>
      </c>
    </row>
    <row r="147" spans="1:27" ht="25.5" x14ac:dyDescent="0.2">
      <c r="A147" s="1090"/>
      <c r="B147" s="379" t="s">
        <v>1141</v>
      </c>
      <c r="C147" s="610" t="s">
        <v>1142</v>
      </c>
      <c r="D147" s="1091"/>
      <c r="E147" s="769"/>
      <c r="F147" s="604" t="s">
        <v>1309</v>
      </c>
      <c r="G147" s="377" t="s">
        <v>1808</v>
      </c>
      <c r="H147" s="377" t="s">
        <v>1239</v>
      </c>
      <c r="I147" s="1124"/>
      <c r="J147" s="377" t="s">
        <v>1144</v>
      </c>
      <c r="K147" s="1092"/>
      <c r="L147" s="377">
        <v>2</v>
      </c>
      <c r="M147" s="628">
        <v>45</v>
      </c>
      <c r="N147" s="628"/>
      <c r="O147" s="611"/>
      <c r="P147" s="611"/>
      <c r="Q147" s="611"/>
      <c r="R147" s="611"/>
      <c r="S147" s="611"/>
      <c r="T147" s="611"/>
      <c r="U147" s="611"/>
      <c r="V147" s="611"/>
      <c r="W147" s="611"/>
      <c r="X147" s="611"/>
      <c r="Y147" s="612"/>
      <c r="Z147" s="422">
        <f t="shared" si="6"/>
        <v>0</v>
      </c>
      <c r="AA147" s="422">
        <f t="shared" si="7"/>
        <v>0</v>
      </c>
    </row>
    <row r="148" spans="1:27" ht="140.44999999999999" customHeight="1" x14ac:dyDescent="0.2">
      <c r="A148" s="168">
        <v>67</v>
      </c>
      <c r="B148" s="379" t="s">
        <v>1141</v>
      </c>
      <c r="C148" s="610" t="s">
        <v>1142</v>
      </c>
      <c r="D148" s="604" t="s">
        <v>2001</v>
      </c>
      <c r="E148" s="769"/>
      <c r="F148" s="604" t="s">
        <v>1147</v>
      </c>
      <c r="G148" s="377" t="s">
        <v>1897</v>
      </c>
      <c r="H148" s="377" t="s">
        <v>1096</v>
      </c>
      <c r="I148" s="422" t="s">
        <v>1146</v>
      </c>
      <c r="J148" s="376" t="s">
        <v>1144</v>
      </c>
      <c r="K148" s="859" t="s">
        <v>2577</v>
      </c>
      <c r="L148" s="377">
        <v>1</v>
      </c>
      <c r="M148" s="628">
        <v>20</v>
      </c>
      <c r="N148" s="628"/>
      <c r="O148" s="611"/>
      <c r="P148" s="611"/>
      <c r="Q148" s="611"/>
      <c r="R148" s="611"/>
      <c r="S148" s="611"/>
      <c r="T148" s="611"/>
      <c r="U148" s="611"/>
      <c r="V148" s="611"/>
      <c r="W148" s="611"/>
      <c r="X148" s="611"/>
      <c r="Y148" s="612"/>
      <c r="Z148" s="422">
        <f t="shared" si="6"/>
        <v>0</v>
      </c>
      <c r="AA148" s="422">
        <f t="shared" si="7"/>
        <v>0</v>
      </c>
    </row>
    <row r="149" spans="1:27" ht="153" x14ac:dyDescent="0.2">
      <c r="A149" s="168">
        <v>68</v>
      </c>
      <c r="B149" s="379" t="s">
        <v>1141</v>
      </c>
      <c r="C149" s="610" t="s">
        <v>1142</v>
      </c>
      <c r="D149" s="604" t="s">
        <v>2002</v>
      </c>
      <c r="E149" s="769"/>
      <c r="F149" s="604" t="s">
        <v>2003</v>
      </c>
      <c r="G149" s="377" t="s">
        <v>2004</v>
      </c>
      <c r="H149" s="377" t="s">
        <v>1241</v>
      </c>
      <c r="I149" s="422" t="s">
        <v>2005</v>
      </c>
      <c r="J149" s="377" t="s">
        <v>1144</v>
      </c>
      <c r="K149" s="380" t="s">
        <v>2578</v>
      </c>
      <c r="L149" s="377">
        <v>2</v>
      </c>
      <c r="M149" s="628">
        <v>15</v>
      </c>
      <c r="N149" s="628"/>
      <c r="O149" s="611"/>
      <c r="P149" s="611"/>
      <c r="Q149" s="611"/>
      <c r="R149" s="611"/>
      <c r="S149" s="611"/>
      <c r="T149" s="611"/>
      <c r="U149" s="611"/>
      <c r="V149" s="611"/>
      <c r="W149" s="611"/>
      <c r="X149" s="611"/>
      <c r="Y149" s="612"/>
      <c r="Z149" s="422">
        <f t="shared" si="6"/>
        <v>0</v>
      </c>
      <c r="AA149" s="422">
        <f t="shared" si="7"/>
        <v>0</v>
      </c>
    </row>
    <row r="150" spans="1:27" ht="30" customHeight="1" x14ac:dyDescent="0.2">
      <c r="A150" s="1099">
        <v>69</v>
      </c>
      <c r="B150" s="1133" t="s">
        <v>1141</v>
      </c>
      <c r="C150" s="1136" t="s">
        <v>1142</v>
      </c>
      <c r="D150" s="1127" t="s">
        <v>2006</v>
      </c>
      <c r="E150" s="1097"/>
      <c r="F150" s="1127" t="s">
        <v>2513</v>
      </c>
      <c r="G150" s="377" t="s">
        <v>2580</v>
      </c>
      <c r="H150" s="1127" t="s">
        <v>2581</v>
      </c>
      <c r="I150" s="1127" t="s">
        <v>2007</v>
      </c>
      <c r="J150" s="1127" t="s">
        <v>1144</v>
      </c>
      <c r="K150" s="380" t="s">
        <v>2544</v>
      </c>
      <c r="L150" s="377">
        <v>2</v>
      </c>
      <c r="M150" s="628">
        <v>15</v>
      </c>
      <c r="N150" s="628"/>
      <c r="O150" s="611"/>
      <c r="P150" s="611"/>
      <c r="Q150" s="611"/>
      <c r="R150" s="611"/>
      <c r="S150" s="611"/>
      <c r="T150" s="611"/>
      <c r="U150" s="611"/>
      <c r="V150" s="611"/>
      <c r="W150" s="611"/>
      <c r="X150" s="611"/>
      <c r="Y150" s="612"/>
      <c r="Z150" s="422">
        <f t="shared" si="6"/>
        <v>0</v>
      </c>
      <c r="AA150" s="422">
        <f t="shared" si="7"/>
        <v>0</v>
      </c>
    </row>
    <row r="151" spans="1:27" ht="30" customHeight="1" x14ac:dyDescent="0.2">
      <c r="A151" s="1103"/>
      <c r="B151" s="1134"/>
      <c r="C151" s="1137"/>
      <c r="D151" s="1128"/>
      <c r="E151" s="1105"/>
      <c r="F151" s="1128"/>
      <c r="G151" s="377" t="s">
        <v>2579</v>
      </c>
      <c r="H151" s="1128"/>
      <c r="I151" s="1128"/>
      <c r="J151" s="1128"/>
      <c r="K151" s="380" t="s">
        <v>2546</v>
      </c>
      <c r="L151" s="377">
        <v>2</v>
      </c>
      <c r="M151" s="628">
        <v>15</v>
      </c>
      <c r="N151" s="628"/>
      <c r="O151" s="611"/>
      <c r="P151" s="611"/>
      <c r="Q151" s="611"/>
      <c r="R151" s="611"/>
      <c r="S151" s="611"/>
      <c r="T151" s="611"/>
      <c r="U151" s="611"/>
      <c r="V151" s="611"/>
      <c r="W151" s="611"/>
      <c r="X151" s="611"/>
      <c r="Y151" s="612"/>
      <c r="Z151" s="422">
        <f t="shared" si="6"/>
        <v>0</v>
      </c>
      <c r="AA151" s="422">
        <f t="shared" si="7"/>
        <v>0</v>
      </c>
    </row>
    <row r="152" spans="1:27" ht="30" customHeight="1" x14ac:dyDescent="0.2">
      <c r="A152" s="1100"/>
      <c r="B152" s="1135"/>
      <c r="C152" s="1138"/>
      <c r="D152" s="1129"/>
      <c r="E152" s="1098"/>
      <c r="F152" s="1129"/>
      <c r="G152" s="377" t="s">
        <v>2042</v>
      </c>
      <c r="H152" s="1129"/>
      <c r="I152" s="1129"/>
      <c r="J152" s="1129"/>
      <c r="K152" s="380" t="s">
        <v>2545</v>
      </c>
      <c r="L152" s="377">
        <v>2</v>
      </c>
      <c r="M152" s="628">
        <v>15</v>
      </c>
      <c r="N152" s="628"/>
      <c r="O152" s="611"/>
      <c r="P152" s="611"/>
      <c r="Q152" s="611"/>
      <c r="R152" s="611"/>
      <c r="S152" s="611"/>
      <c r="T152" s="611"/>
      <c r="U152" s="611"/>
      <c r="V152" s="611"/>
      <c r="W152" s="611"/>
      <c r="X152" s="611"/>
      <c r="Y152" s="612"/>
      <c r="Z152" s="422">
        <f t="shared" si="6"/>
        <v>0</v>
      </c>
      <c r="AA152" s="422">
        <f t="shared" si="7"/>
        <v>0</v>
      </c>
    </row>
    <row r="153" spans="1:27" ht="114.75" x14ac:dyDescent="0.2">
      <c r="A153" s="168">
        <v>70</v>
      </c>
      <c r="B153" s="379" t="s">
        <v>1141</v>
      </c>
      <c r="C153" s="610" t="s">
        <v>1142</v>
      </c>
      <c r="D153" s="604" t="s">
        <v>2008</v>
      </c>
      <c r="E153" s="769"/>
      <c r="F153" s="604" t="s">
        <v>2009</v>
      </c>
      <c r="G153" s="377" t="s">
        <v>1820</v>
      </c>
      <c r="H153" s="377" t="s">
        <v>1241</v>
      </c>
      <c r="I153" s="422" t="s">
        <v>2010</v>
      </c>
      <c r="J153" s="377" t="s">
        <v>1144</v>
      </c>
      <c r="K153" s="380" t="s">
        <v>2582</v>
      </c>
      <c r="L153" s="377">
        <v>4</v>
      </c>
      <c r="M153" s="628">
        <v>20</v>
      </c>
      <c r="N153" s="628"/>
      <c r="O153" s="611"/>
      <c r="P153" s="611"/>
      <c r="Q153" s="611"/>
      <c r="R153" s="611"/>
      <c r="S153" s="611"/>
      <c r="T153" s="611"/>
      <c r="U153" s="611"/>
      <c r="V153" s="611"/>
      <c r="W153" s="611"/>
      <c r="X153" s="611"/>
      <c r="Y153" s="612"/>
      <c r="Z153" s="422">
        <f t="shared" si="6"/>
        <v>0</v>
      </c>
      <c r="AA153" s="422">
        <f t="shared" si="7"/>
        <v>0</v>
      </c>
    </row>
    <row r="154" spans="1:27" ht="101.25" customHeight="1" x14ac:dyDescent="0.2">
      <c r="A154" s="168">
        <v>71</v>
      </c>
      <c r="B154" s="379" t="s">
        <v>1141</v>
      </c>
      <c r="C154" s="610" t="s">
        <v>1142</v>
      </c>
      <c r="D154" s="604" t="s">
        <v>2011</v>
      </c>
      <c r="E154" s="769"/>
      <c r="F154" s="604" t="s">
        <v>2012</v>
      </c>
      <c r="G154" s="377" t="s">
        <v>1998</v>
      </c>
      <c r="H154" s="377" t="s">
        <v>1241</v>
      </c>
      <c r="I154" s="422" t="s">
        <v>2013</v>
      </c>
      <c r="J154" s="377" t="s">
        <v>1144</v>
      </c>
      <c r="K154" s="380" t="s">
        <v>2583</v>
      </c>
      <c r="L154" s="377">
        <v>3</v>
      </c>
      <c r="M154" s="628">
        <v>20</v>
      </c>
      <c r="N154" s="628"/>
      <c r="O154" s="611"/>
      <c r="P154" s="611"/>
      <c r="Q154" s="611"/>
      <c r="R154" s="611"/>
      <c r="S154" s="611"/>
      <c r="T154" s="611"/>
      <c r="U154" s="611"/>
      <c r="V154" s="611"/>
      <c r="W154" s="611"/>
      <c r="X154" s="611"/>
      <c r="Y154" s="612"/>
      <c r="Z154" s="422">
        <f t="shared" si="6"/>
        <v>0</v>
      </c>
      <c r="AA154" s="422">
        <f t="shared" si="7"/>
        <v>0</v>
      </c>
    </row>
    <row r="155" spans="1:27" ht="31.9" customHeight="1" x14ac:dyDescent="0.2">
      <c r="A155" s="1090">
        <v>72</v>
      </c>
      <c r="B155" s="379" t="s">
        <v>1141</v>
      </c>
      <c r="C155" s="610" t="s">
        <v>1142</v>
      </c>
      <c r="D155" s="1091" t="s">
        <v>1148</v>
      </c>
      <c r="E155" s="769"/>
      <c r="F155" s="604" t="s">
        <v>2014</v>
      </c>
      <c r="G155" s="377" t="s">
        <v>1998</v>
      </c>
      <c r="H155" s="377" t="s">
        <v>1241</v>
      </c>
      <c r="I155" s="1124" t="s">
        <v>1149</v>
      </c>
      <c r="J155" s="377" t="s">
        <v>1144</v>
      </c>
      <c r="K155" s="1092" t="s">
        <v>2584</v>
      </c>
      <c r="L155" s="377">
        <v>2</v>
      </c>
      <c r="M155" s="628">
        <v>20</v>
      </c>
      <c r="N155" s="628"/>
      <c r="O155" s="611"/>
      <c r="P155" s="611"/>
      <c r="Q155" s="611"/>
      <c r="R155" s="611"/>
      <c r="S155" s="611"/>
      <c r="T155" s="611"/>
      <c r="U155" s="611"/>
      <c r="V155" s="611"/>
      <c r="W155" s="611"/>
      <c r="X155" s="611"/>
      <c r="Y155" s="612"/>
      <c r="Z155" s="422">
        <f t="shared" si="6"/>
        <v>0</v>
      </c>
      <c r="AA155" s="422">
        <f t="shared" si="7"/>
        <v>0</v>
      </c>
    </row>
    <row r="156" spans="1:27" ht="31.9" customHeight="1" x14ac:dyDescent="0.2">
      <c r="A156" s="1090"/>
      <c r="B156" s="379" t="s">
        <v>1141</v>
      </c>
      <c r="C156" s="610" t="s">
        <v>1142</v>
      </c>
      <c r="D156" s="1091"/>
      <c r="E156" s="769"/>
      <c r="F156" s="604" t="s">
        <v>1150</v>
      </c>
      <c r="G156" s="377" t="s">
        <v>1806</v>
      </c>
      <c r="H156" s="377" t="s">
        <v>1241</v>
      </c>
      <c r="I156" s="1124"/>
      <c r="J156" s="377" t="s">
        <v>1144</v>
      </c>
      <c r="K156" s="1092"/>
      <c r="L156" s="377">
        <v>2</v>
      </c>
      <c r="M156" s="628">
        <v>20</v>
      </c>
      <c r="N156" s="628"/>
      <c r="O156" s="611"/>
      <c r="P156" s="611"/>
      <c r="Q156" s="611"/>
      <c r="R156" s="611"/>
      <c r="S156" s="611"/>
      <c r="T156" s="611"/>
      <c r="U156" s="611"/>
      <c r="V156" s="611"/>
      <c r="W156" s="611"/>
      <c r="X156" s="611"/>
      <c r="Y156" s="612"/>
      <c r="Z156" s="422">
        <f t="shared" si="6"/>
        <v>0</v>
      </c>
      <c r="AA156" s="422">
        <f t="shared" si="7"/>
        <v>0</v>
      </c>
    </row>
    <row r="157" spans="1:27" ht="31.9" customHeight="1" x14ac:dyDescent="0.2">
      <c r="A157" s="1090"/>
      <c r="B157" s="379" t="s">
        <v>1141</v>
      </c>
      <c r="C157" s="610" t="s">
        <v>1142</v>
      </c>
      <c r="D157" s="1091"/>
      <c r="E157" s="769"/>
      <c r="F157" s="604" t="s">
        <v>1217</v>
      </c>
      <c r="G157" s="377" t="s">
        <v>1910</v>
      </c>
      <c r="H157" s="377" t="s">
        <v>1241</v>
      </c>
      <c r="I157" s="1124"/>
      <c r="J157" s="377" t="s">
        <v>1144</v>
      </c>
      <c r="K157" s="1092"/>
      <c r="L157" s="377">
        <v>2</v>
      </c>
      <c r="M157" s="628">
        <v>20</v>
      </c>
      <c r="N157" s="628"/>
      <c r="O157" s="611"/>
      <c r="P157" s="611"/>
      <c r="Q157" s="611"/>
      <c r="R157" s="611"/>
      <c r="S157" s="611"/>
      <c r="T157" s="611"/>
      <c r="U157" s="611"/>
      <c r="V157" s="611"/>
      <c r="W157" s="611"/>
      <c r="X157" s="611"/>
      <c r="Y157" s="612"/>
      <c r="Z157" s="422">
        <f t="shared" si="6"/>
        <v>0</v>
      </c>
      <c r="AA157" s="422">
        <f t="shared" si="7"/>
        <v>0</v>
      </c>
    </row>
    <row r="158" spans="1:27" ht="31.9" customHeight="1" x14ac:dyDescent="0.2">
      <c r="A158" s="1090"/>
      <c r="B158" s="379" t="s">
        <v>1141</v>
      </c>
      <c r="C158" s="610" t="s">
        <v>1142</v>
      </c>
      <c r="D158" s="1091"/>
      <c r="E158" s="769"/>
      <c r="F158" s="604" t="s">
        <v>1242</v>
      </c>
      <c r="G158" s="377" t="s">
        <v>1911</v>
      </c>
      <c r="H158" s="377" t="s">
        <v>1241</v>
      </c>
      <c r="I158" s="1124"/>
      <c r="J158" s="377" t="s">
        <v>1144</v>
      </c>
      <c r="K158" s="1092"/>
      <c r="L158" s="377">
        <v>2</v>
      </c>
      <c r="M158" s="628">
        <v>20</v>
      </c>
      <c r="N158" s="628"/>
      <c r="O158" s="611"/>
      <c r="P158" s="611"/>
      <c r="Q158" s="611"/>
      <c r="R158" s="611"/>
      <c r="S158" s="611"/>
      <c r="T158" s="611"/>
      <c r="U158" s="611"/>
      <c r="V158" s="611"/>
      <c r="W158" s="611"/>
      <c r="X158" s="611"/>
      <c r="Y158" s="612"/>
      <c r="Z158" s="422">
        <f t="shared" si="6"/>
        <v>0</v>
      </c>
      <c r="AA158" s="422">
        <f t="shared" si="7"/>
        <v>0</v>
      </c>
    </row>
    <row r="159" spans="1:27" ht="31.9" customHeight="1" x14ac:dyDescent="0.2">
      <c r="A159" s="1090"/>
      <c r="B159" s="379" t="s">
        <v>1141</v>
      </c>
      <c r="C159" s="610" t="s">
        <v>1142</v>
      </c>
      <c r="D159" s="1091"/>
      <c r="E159" s="769"/>
      <c r="F159" s="604" t="s">
        <v>1641</v>
      </c>
      <c r="G159" s="377" t="s">
        <v>1868</v>
      </c>
      <c r="H159" s="377" t="s">
        <v>1241</v>
      </c>
      <c r="I159" s="1124"/>
      <c r="J159" s="377" t="s">
        <v>1144</v>
      </c>
      <c r="K159" s="1092"/>
      <c r="L159" s="377">
        <v>2</v>
      </c>
      <c r="M159" s="628">
        <v>20</v>
      </c>
      <c r="N159" s="628"/>
      <c r="O159" s="611"/>
      <c r="P159" s="611"/>
      <c r="Q159" s="611"/>
      <c r="R159" s="611"/>
      <c r="S159" s="611"/>
      <c r="T159" s="611"/>
      <c r="U159" s="611"/>
      <c r="V159" s="611"/>
      <c r="W159" s="611"/>
      <c r="X159" s="611"/>
      <c r="Y159" s="612"/>
      <c r="Z159" s="422">
        <f t="shared" si="6"/>
        <v>0</v>
      </c>
      <c r="AA159" s="422">
        <f t="shared" si="7"/>
        <v>0</v>
      </c>
    </row>
    <row r="160" spans="1:27" ht="31.9" customHeight="1" x14ac:dyDescent="0.2">
      <c r="A160" s="1090"/>
      <c r="B160" s="379" t="s">
        <v>1141</v>
      </c>
      <c r="C160" s="610" t="s">
        <v>1142</v>
      </c>
      <c r="D160" s="1091"/>
      <c r="E160" s="769"/>
      <c r="F160" s="604" t="s">
        <v>1310</v>
      </c>
      <c r="G160" s="377" t="s">
        <v>1808</v>
      </c>
      <c r="H160" s="377" t="s">
        <v>1241</v>
      </c>
      <c r="I160" s="1124"/>
      <c r="J160" s="377" t="s">
        <v>1144</v>
      </c>
      <c r="K160" s="1092"/>
      <c r="L160" s="377">
        <v>2</v>
      </c>
      <c r="M160" s="628">
        <v>20</v>
      </c>
      <c r="N160" s="628"/>
      <c r="O160" s="611"/>
      <c r="P160" s="611"/>
      <c r="Q160" s="611"/>
      <c r="R160" s="611"/>
      <c r="S160" s="611"/>
      <c r="T160" s="611"/>
      <c r="U160" s="611"/>
      <c r="V160" s="611"/>
      <c r="W160" s="611"/>
      <c r="X160" s="611"/>
      <c r="Y160" s="612"/>
      <c r="Z160" s="422">
        <f t="shared" si="6"/>
        <v>0</v>
      </c>
      <c r="AA160" s="422">
        <f t="shared" si="7"/>
        <v>0</v>
      </c>
    </row>
    <row r="161" spans="1:27" ht="61.5" customHeight="1" x14ac:dyDescent="0.2">
      <c r="A161" s="1090">
        <v>73</v>
      </c>
      <c r="B161" s="1106" t="s">
        <v>1141</v>
      </c>
      <c r="C161" s="1107" t="s">
        <v>1142</v>
      </c>
      <c r="D161" s="1130" t="s">
        <v>1311</v>
      </c>
      <c r="E161" s="1131"/>
      <c r="F161" s="1091" t="s">
        <v>1312</v>
      </c>
      <c r="G161" s="377" t="s">
        <v>1808</v>
      </c>
      <c r="H161" s="377" t="s">
        <v>2542</v>
      </c>
      <c r="I161" s="1091" t="s">
        <v>2015</v>
      </c>
      <c r="J161" s="1111" t="s">
        <v>1144</v>
      </c>
      <c r="K161" s="1093" t="s">
        <v>2585</v>
      </c>
      <c r="L161" s="377">
        <v>2</v>
      </c>
      <c r="M161" s="628">
        <v>20</v>
      </c>
      <c r="N161" s="628"/>
      <c r="O161" s="611"/>
      <c r="P161" s="611"/>
      <c r="Q161" s="611"/>
      <c r="R161" s="611"/>
      <c r="S161" s="611"/>
      <c r="T161" s="611"/>
      <c r="U161" s="611"/>
      <c r="V161" s="611"/>
      <c r="W161" s="611"/>
      <c r="X161" s="611"/>
      <c r="Y161" s="612"/>
      <c r="Z161" s="422">
        <f t="shared" si="6"/>
        <v>0</v>
      </c>
      <c r="AA161" s="422">
        <f t="shared" si="7"/>
        <v>0</v>
      </c>
    </row>
    <row r="162" spans="1:27" ht="61.5" customHeight="1" x14ac:dyDescent="0.2">
      <c r="A162" s="1090"/>
      <c r="B162" s="1106"/>
      <c r="C162" s="1107"/>
      <c r="D162" s="1130"/>
      <c r="E162" s="1132"/>
      <c r="F162" s="1091"/>
      <c r="G162" s="377" t="s">
        <v>1868</v>
      </c>
      <c r="H162" s="377" t="s">
        <v>2543</v>
      </c>
      <c r="I162" s="1091"/>
      <c r="J162" s="1111"/>
      <c r="K162" s="1093"/>
      <c r="L162" s="377">
        <v>2</v>
      </c>
      <c r="M162" s="628">
        <v>20</v>
      </c>
      <c r="N162" s="628"/>
      <c r="O162" s="611"/>
      <c r="P162" s="611"/>
      <c r="Q162" s="611"/>
      <c r="R162" s="611"/>
      <c r="S162" s="611"/>
      <c r="T162" s="611"/>
      <c r="U162" s="611"/>
      <c r="V162" s="611"/>
      <c r="W162" s="611"/>
      <c r="X162" s="611"/>
      <c r="Y162" s="612"/>
      <c r="Z162" s="422">
        <f t="shared" si="6"/>
        <v>0</v>
      </c>
      <c r="AA162" s="422">
        <f t="shared" si="7"/>
        <v>0</v>
      </c>
    </row>
    <row r="163" spans="1:27" ht="178.5" x14ac:dyDescent="0.2">
      <c r="A163" s="1099">
        <v>74</v>
      </c>
      <c r="B163" s="379" t="s">
        <v>1141</v>
      </c>
      <c r="C163" s="610" t="s">
        <v>1142</v>
      </c>
      <c r="D163" s="1091" t="s">
        <v>1151</v>
      </c>
      <c r="E163" s="769"/>
      <c r="F163" s="604" t="s">
        <v>1153</v>
      </c>
      <c r="G163" s="377" t="s">
        <v>1897</v>
      </c>
      <c r="H163" s="377" t="s">
        <v>2396</v>
      </c>
      <c r="I163" s="422" t="s">
        <v>1152</v>
      </c>
      <c r="J163" s="377" t="s">
        <v>1144</v>
      </c>
      <c r="K163" s="380" t="s">
        <v>2586</v>
      </c>
      <c r="L163" s="377">
        <v>4</v>
      </c>
      <c r="M163" s="628">
        <v>20</v>
      </c>
      <c r="N163" s="628"/>
      <c r="O163" s="611"/>
      <c r="P163" s="611"/>
      <c r="Q163" s="611"/>
      <c r="R163" s="611"/>
      <c r="S163" s="611"/>
      <c r="T163" s="611"/>
      <c r="U163" s="611"/>
      <c r="V163" s="611"/>
      <c r="W163" s="611"/>
      <c r="X163" s="611"/>
      <c r="Y163" s="612"/>
      <c r="Z163" s="422">
        <f t="shared" si="6"/>
        <v>0</v>
      </c>
      <c r="AA163" s="422">
        <f t="shared" si="7"/>
        <v>0</v>
      </c>
    </row>
    <row r="164" spans="1:27" ht="165.75" x14ac:dyDescent="0.2">
      <c r="A164" s="1100"/>
      <c r="B164" s="379" t="s">
        <v>1141</v>
      </c>
      <c r="C164" s="610" t="s">
        <v>1142</v>
      </c>
      <c r="D164" s="1091"/>
      <c r="E164" s="769"/>
      <c r="F164" s="604" t="s">
        <v>1155</v>
      </c>
      <c r="G164" s="377" t="s">
        <v>1897</v>
      </c>
      <c r="H164" s="377" t="s">
        <v>2396</v>
      </c>
      <c r="I164" s="422" t="s">
        <v>1154</v>
      </c>
      <c r="J164" s="377" t="s">
        <v>1144</v>
      </c>
      <c r="K164" s="380" t="s">
        <v>2587</v>
      </c>
      <c r="L164" s="377">
        <v>4</v>
      </c>
      <c r="M164" s="628">
        <v>20</v>
      </c>
      <c r="N164" s="628"/>
      <c r="O164" s="611"/>
      <c r="P164" s="611"/>
      <c r="Q164" s="611"/>
      <c r="R164" s="611"/>
      <c r="S164" s="611"/>
      <c r="T164" s="611"/>
      <c r="U164" s="611"/>
      <c r="V164" s="611"/>
      <c r="W164" s="611"/>
      <c r="X164" s="611"/>
      <c r="Y164" s="612"/>
      <c r="Z164" s="422">
        <f t="shared" si="6"/>
        <v>0</v>
      </c>
      <c r="AA164" s="422">
        <f t="shared" si="7"/>
        <v>0</v>
      </c>
    </row>
    <row r="165" spans="1:27" ht="127.5" x14ac:dyDescent="0.2">
      <c r="A165" s="168">
        <v>75</v>
      </c>
      <c r="B165" s="379" t="s">
        <v>1141</v>
      </c>
      <c r="C165" s="610" t="s">
        <v>1142</v>
      </c>
      <c r="D165" s="635" t="s">
        <v>2016</v>
      </c>
      <c r="E165" s="836"/>
      <c r="F165" s="604" t="s">
        <v>2017</v>
      </c>
      <c r="G165" s="377" t="s">
        <v>1820</v>
      </c>
      <c r="H165" s="377" t="s">
        <v>2397</v>
      </c>
      <c r="I165" s="422" t="s">
        <v>2018</v>
      </c>
      <c r="J165" s="377" t="s">
        <v>1144</v>
      </c>
      <c r="K165" s="380" t="s">
        <v>2588</v>
      </c>
      <c r="L165" s="377">
        <v>4</v>
      </c>
      <c r="M165" s="628">
        <v>20</v>
      </c>
      <c r="N165" s="628"/>
      <c r="O165" s="611"/>
      <c r="P165" s="611"/>
      <c r="Q165" s="611"/>
      <c r="R165" s="611"/>
      <c r="S165" s="611"/>
      <c r="T165" s="611"/>
      <c r="U165" s="611"/>
      <c r="V165" s="611"/>
      <c r="W165" s="611"/>
      <c r="X165" s="611"/>
      <c r="Y165" s="612"/>
      <c r="Z165" s="422">
        <f t="shared" si="6"/>
        <v>0</v>
      </c>
      <c r="AA165" s="422">
        <f t="shared" si="7"/>
        <v>0</v>
      </c>
    </row>
    <row r="166" spans="1:27" ht="63.75" x14ac:dyDescent="0.2">
      <c r="A166" s="168">
        <v>76</v>
      </c>
      <c r="B166" s="379" t="s">
        <v>1141</v>
      </c>
      <c r="C166" s="610" t="s">
        <v>1142</v>
      </c>
      <c r="D166" s="635" t="s">
        <v>1156</v>
      </c>
      <c r="E166" s="836"/>
      <c r="F166" s="604" t="s">
        <v>1158</v>
      </c>
      <c r="G166" s="377" t="s">
        <v>1897</v>
      </c>
      <c r="H166" s="377" t="s">
        <v>1096</v>
      </c>
      <c r="I166" s="422" t="s">
        <v>1157</v>
      </c>
      <c r="J166" s="377" t="s">
        <v>1144</v>
      </c>
      <c r="K166" s="380" t="s">
        <v>2506</v>
      </c>
      <c r="L166" s="377">
        <v>1</v>
      </c>
      <c r="M166" s="628">
        <v>20</v>
      </c>
      <c r="N166" s="628"/>
      <c r="O166" s="611"/>
      <c r="P166" s="611"/>
      <c r="Q166" s="611"/>
      <c r="R166" s="611"/>
      <c r="S166" s="611"/>
      <c r="T166" s="611"/>
      <c r="U166" s="611"/>
      <c r="V166" s="611"/>
      <c r="W166" s="611"/>
      <c r="X166" s="611"/>
      <c r="Y166" s="612"/>
      <c r="Z166" s="422">
        <f t="shared" si="6"/>
        <v>0</v>
      </c>
      <c r="AA166" s="422">
        <f t="shared" si="7"/>
        <v>0</v>
      </c>
    </row>
    <row r="167" spans="1:27" ht="51" x14ac:dyDescent="0.2">
      <c r="A167" s="168">
        <v>77</v>
      </c>
      <c r="B167" s="379" t="s">
        <v>1141</v>
      </c>
      <c r="C167" s="610" t="s">
        <v>1142</v>
      </c>
      <c r="D167" s="604" t="s">
        <v>1159</v>
      </c>
      <c r="E167" s="769"/>
      <c r="F167" s="604" t="s">
        <v>1161</v>
      </c>
      <c r="G167" s="377" t="s">
        <v>1897</v>
      </c>
      <c r="H167" s="377" t="s">
        <v>2396</v>
      </c>
      <c r="I167" s="422" t="s">
        <v>1160</v>
      </c>
      <c r="J167" s="377" t="s">
        <v>1144</v>
      </c>
      <c r="K167" s="380" t="s">
        <v>2506</v>
      </c>
      <c r="L167" s="377">
        <v>2</v>
      </c>
      <c r="M167" s="628">
        <v>20</v>
      </c>
      <c r="N167" s="628"/>
      <c r="O167" s="611"/>
      <c r="P167" s="611"/>
      <c r="Q167" s="611"/>
      <c r="R167" s="611"/>
      <c r="S167" s="611"/>
      <c r="T167" s="611"/>
      <c r="U167" s="611"/>
      <c r="V167" s="611"/>
      <c r="W167" s="611"/>
      <c r="X167" s="611"/>
      <c r="Y167" s="612"/>
      <c r="Z167" s="422">
        <f t="shared" si="6"/>
        <v>0</v>
      </c>
      <c r="AA167" s="422">
        <f t="shared" si="7"/>
        <v>0</v>
      </c>
    </row>
    <row r="168" spans="1:27" ht="165" customHeight="1" x14ac:dyDescent="0.2">
      <c r="A168" s="168">
        <v>78</v>
      </c>
      <c r="B168" s="379" t="s">
        <v>1141</v>
      </c>
      <c r="C168" s="610" t="s">
        <v>1142</v>
      </c>
      <c r="D168" s="604" t="s">
        <v>2019</v>
      </c>
      <c r="E168" s="769"/>
      <c r="F168" s="604" t="s">
        <v>1642</v>
      </c>
      <c r="G168" s="377" t="s">
        <v>1868</v>
      </c>
      <c r="H168" s="377" t="s">
        <v>2395</v>
      </c>
      <c r="I168" s="422" t="s">
        <v>2020</v>
      </c>
      <c r="J168" s="377" t="s">
        <v>1144</v>
      </c>
      <c r="K168" s="380" t="s">
        <v>2523</v>
      </c>
      <c r="L168" s="377">
        <v>1</v>
      </c>
      <c r="M168" s="628">
        <v>210</v>
      </c>
      <c r="N168" s="628"/>
      <c r="O168" s="611"/>
      <c r="P168" s="611"/>
      <c r="Q168" s="611"/>
      <c r="R168" s="611"/>
      <c r="S168" s="611"/>
      <c r="T168" s="611"/>
      <c r="U168" s="611"/>
      <c r="V168" s="611"/>
      <c r="W168" s="611"/>
      <c r="X168" s="611"/>
      <c r="Y168" s="612"/>
      <c r="Z168" s="422">
        <f t="shared" si="6"/>
        <v>0</v>
      </c>
      <c r="AA168" s="422">
        <f t="shared" si="7"/>
        <v>0</v>
      </c>
    </row>
    <row r="169" spans="1:27" ht="79.5" customHeight="1" x14ac:dyDescent="0.2">
      <c r="A169" s="1090">
        <v>79</v>
      </c>
      <c r="B169" s="379" t="s">
        <v>1162</v>
      </c>
      <c r="C169" s="610" t="s">
        <v>1142</v>
      </c>
      <c r="D169" s="422" t="s">
        <v>2021</v>
      </c>
      <c r="E169" s="769" t="s">
        <v>2549</v>
      </c>
      <c r="F169" s="604" t="s">
        <v>2022</v>
      </c>
      <c r="G169" s="377" t="s">
        <v>2023</v>
      </c>
      <c r="H169" s="377" t="s">
        <v>1101</v>
      </c>
      <c r="I169" s="422" t="s">
        <v>2024</v>
      </c>
      <c r="J169" s="377" t="s">
        <v>1144</v>
      </c>
      <c r="K169" s="380" t="s">
        <v>2558</v>
      </c>
      <c r="L169" s="377">
        <v>1</v>
      </c>
      <c r="M169" s="628">
        <v>20</v>
      </c>
      <c r="N169" s="628"/>
      <c r="O169" s="611"/>
      <c r="P169" s="611"/>
      <c r="Q169" s="611"/>
      <c r="R169" s="611"/>
      <c r="S169" s="611"/>
      <c r="T169" s="611"/>
      <c r="U169" s="611"/>
      <c r="V169" s="611"/>
      <c r="W169" s="611"/>
      <c r="X169" s="611"/>
      <c r="Y169" s="612"/>
      <c r="Z169" s="422">
        <f t="shared" si="6"/>
        <v>0</v>
      </c>
      <c r="AA169" s="422">
        <f t="shared" si="7"/>
        <v>0</v>
      </c>
    </row>
    <row r="170" spans="1:27" ht="54" customHeight="1" x14ac:dyDescent="0.2">
      <c r="A170" s="1090"/>
      <c r="B170" s="379" t="s">
        <v>1162</v>
      </c>
      <c r="C170" s="610" t="s">
        <v>1142</v>
      </c>
      <c r="D170" s="1127" t="s">
        <v>1163</v>
      </c>
      <c r="E170" s="769" t="s">
        <v>2550</v>
      </c>
      <c r="F170" s="604" t="s">
        <v>2025</v>
      </c>
      <c r="G170" s="377" t="s">
        <v>2026</v>
      </c>
      <c r="H170" s="377" t="s">
        <v>1101</v>
      </c>
      <c r="I170" s="1124" t="s">
        <v>1164</v>
      </c>
      <c r="J170" s="377" t="s">
        <v>1144</v>
      </c>
      <c r="K170" s="380" t="s">
        <v>2559</v>
      </c>
      <c r="L170" s="377">
        <v>1</v>
      </c>
      <c r="M170" s="628">
        <v>10</v>
      </c>
      <c r="N170" s="628"/>
      <c r="O170" s="611"/>
      <c r="P170" s="611"/>
      <c r="Q170" s="611"/>
      <c r="R170" s="611"/>
      <c r="S170" s="611"/>
      <c r="T170" s="611"/>
      <c r="U170" s="611"/>
      <c r="V170" s="611"/>
      <c r="W170" s="611"/>
      <c r="X170" s="611"/>
      <c r="Y170" s="612"/>
      <c r="Z170" s="422">
        <f t="shared" si="6"/>
        <v>0</v>
      </c>
      <c r="AA170" s="422">
        <f t="shared" si="7"/>
        <v>0</v>
      </c>
    </row>
    <row r="171" spans="1:27" ht="71.25" customHeight="1" x14ac:dyDescent="0.2">
      <c r="A171" s="1090"/>
      <c r="B171" s="379" t="s">
        <v>1162</v>
      </c>
      <c r="C171" s="610" t="s">
        <v>1142</v>
      </c>
      <c r="D171" s="1128"/>
      <c r="E171" s="769"/>
      <c r="F171" s="604" t="s">
        <v>1165</v>
      </c>
      <c r="G171" s="377" t="s">
        <v>1806</v>
      </c>
      <c r="H171" s="377" t="s">
        <v>1101</v>
      </c>
      <c r="I171" s="1124"/>
      <c r="J171" s="377" t="s">
        <v>1144</v>
      </c>
      <c r="K171" s="380" t="s">
        <v>2560</v>
      </c>
      <c r="L171" s="377">
        <v>1</v>
      </c>
      <c r="M171" s="628">
        <v>10</v>
      </c>
      <c r="N171" s="628"/>
      <c r="O171" s="611"/>
      <c r="P171" s="611"/>
      <c r="Q171" s="611"/>
      <c r="R171" s="611"/>
      <c r="S171" s="611"/>
      <c r="T171" s="611"/>
      <c r="U171" s="611"/>
      <c r="V171" s="611"/>
      <c r="W171" s="611"/>
      <c r="X171" s="611"/>
      <c r="Y171" s="612"/>
      <c r="Z171" s="422">
        <f t="shared" si="6"/>
        <v>0</v>
      </c>
      <c r="AA171" s="422">
        <f t="shared" si="7"/>
        <v>0</v>
      </c>
    </row>
    <row r="172" spans="1:27" ht="50.25" customHeight="1" x14ac:dyDescent="0.2">
      <c r="A172" s="1090"/>
      <c r="B172" s="379" t="s">
        <v>1162</v>
      </c>
      <c r="C172" s="610" t="s">
        <v>1142</v>
      </c>
      <c r="D172" s="1128"/>
      <c r="E172" s="769"/>
      <c r="F172" s="604" t="s">
        <v>1218</v>
      </c>
      <c r="G172" s="377" t="s">
        <v>1910</v>
      </c>
      <c r="H172" s="377" t="s">
        <v>1101</v>
      </c>
      <c r="I172" s="1124"/>
      <c r="J172" s="377" t="s">
        <v>1144</v>
      </c>
      <c r="K172" s="380" t="s">
        <v>2561</v>
      </c>
      <c r="L172" s="377">
        <v>1</v>
      </c>
      <c r="M172" s="628">
        <v>10</v>
      </c>
      <c r="N172" s="628"/>
      <c r="O172" s="611"/>
      <c r="P172" s="611"/>
      <c r="Q172" s="611"/>
      <c r="R172" s="611"/>
      <c r="S172" s="611"/>
      <c r="T172" s="611"/>
      <c r="U172" s="611"/>
      <c r="V172" s="611"/>
      <c r="W172" s="611"/>
      <c r="X172" s="611"/>
      <c r="Y172" s="612"/>
      <c r="Z172" s="422">
        <f t="shared" si="6"/>
        <v>0</v>
      </c>
      <c r="AA172" s="422">
        <f t="shared" si="7"/>
        <v>0</v>
      </c>
    </row>
    <row r="173" spans="1:27" ht="50.25" customHeight="1" x14ac:dyDescent="0.2">
      <c r="A173" s="1090"/>
      <c r="B173" s="379" t="s">
        <v>1162</v>
      </c>
      <c r="C173" s="610" t="s">
        <v>1142</v>
      </c>
      <c r="D173" s="1128"/>
      <c r="E173" s="769"/>
      <c r="F173" s="604" t="s">
        <v>1243</v>
      </c>
      <c r="G173" s="377" t="s">
        <v>1911</v>
      </c>
      <c r="H173" s="377" t="s">
        <v>1101</v>
      </c>
      <c r="I173" s="1124"/>
      <c r="J173" s="377" t="s">
        <v>1144</v>
      </c>
      <c r="K173" s="380" t="s">
        <v>2562</v>
      </c>
      <c r="L173" s="377">
        <v>1</v>
      </c>
      <c r="M173" s="628">
        <v>10</v>
      </c>
      <c r="N173" s="628"/>
      <c r="O173" s="611"/>
      <c r="P173" s="611"/>
      <c r="Q173" s="611"/>
      <c r="R173" s="611"/>
      <c r="S173" s="611"/>
      <c r="T173" s="611"/>
      <c r="U173" s="611"/>
      <c r="V173" s="611"/>
      <c r="W173" s="611"/>
      <c r="X173" s="611"/>
      <c r="Y173" s="612"/>
      <c r="Z173" s="422">
        <f t="shared" si="6"/>
        <v>0</v>
      </c>
      <c r="AA173" s="422">
        <f t="shared" si="7"/>
        <v>0</v>
      </c>
    </row>
    <row r="174" spans="1:27" ht="90" customHeight="1" x14ac:dyDescent="0.2">
      <c r="A174" s="1090"/>
      <c r="B174" s="379" t="s">
        <v>1162</v>
      </c>
      <c r="C174" s="610" t="s">
        <v>1142</v>
      </c>
      <c r="D174" s="1128"/>
      <c r="E174" s="769" t="s">
        <v>2551</v>
      </c>
      <c r="F174" s="604" t="s">
        <v>2027</v>
      </c>
      <c r="G174" s="377" t="s">
        <v>2026</v>
      </c>
      <c r="H174" s="377" t="s">
        <v>1166</v>
      </c>
      <c r="I174" s="1124"/>
      <c r="J174" s="377" t="s">
        <v>1144</v>
      </c>
      <c r="K174" s="380" t="s">
        <v>2563</v>
      </c>
      <c r="L174" s="377">
        <v>1</v>
      </c>
      <c r="M174" s="628">
        <v>10</v>
      </c>
      <c r="N174" s="628"/>
      <c r="O174" s="611"/>
      <c r="P174" s="611"/>
      <c r="Q174" s="611"/>
      <c r="R174" s="611"/>
      <c r="S174" s="611"/>
      <c r="T174" s="611"/>
      <c r="U174" s="611"/>
      <c r="V174" s="611"/>
      <c r="W174" s="611"/>
      <c r="X174" s="611"/>
      <c r="Y174" s="612"/>
      <c r="Z174" s="422">
        <f t="shared" si="6"/>
        <v>0</v>
      </c>
      <c r="AA174" s="422">
        <f t="shared" si="7"/>
        <v>0</v>
      </c>
    </row>
    <row r="175" spans="1:27" ht="51" customHeight="1" x14ac:dyDescent="0.2">
      <c r="A175" s="1090"/>
      <c r="B175" s="379" t="s">
        <v>1162</v>
      </c>
      <c r="C175" s="610" t="s">
        <v>1142</v>
      </c>
      <c r="D175" s="1128"/>
      <c r="E175" s="769"/>
      <c r="F175" s="604" t="s">
        <v>1168</v>
      </c>
      <c r="G175" s="377" t="s">
        <v>1806</v>
      </c>
      <c r="H175" s="377" t="s">
        <v>1166</v>
      </c>
      <c r="I175" s="1124"/>
      <c r="J175" s="377" t="s">
        <v>1144</v>
      </c>
      <c r="K175" s="380" t="s">
        <v>1167</v>
      </c>
      <c r="L175" s="377">
        <v>1</v>
      </c>
      <c r="M175" s="628">
        <v>10</v>
      </c>
      <c r="N175" s="628"/>
      <c r="O175" s="611"/>
      <c r="P175" s="611"/>
      <c r="Q175" s="611"/>
      <c r="R175" s="611"/>
      <c r="S175" s="611"/>
      <c r="T175" s="611"/>
      <c r="U175" s="611"/>
      <c r="V175" s="611"/>
      <c r="W175" s="611"/>
      <c r="X175" s="611"/>
      <c r="Y175" s="612"/>
      <c r="Z175" s="422">
        <f t="shared" si="6"/>
        <v>0</v>
      </c>
      <c r="AA175" s="422">
        <f t="shared" si="7"/>
        <v>0</v>
      </c>
    </row>
    <row r="176" spans="1:27" ht="54.75" customHeight="1" x14ac:dyDescent="0.2">
      <c r="A176" s="1090"/>
      <c r="B176" s="379" t="s">
        <v>1162</v>
      </c>
      <c r="C176" s="610" t="s">
        <v>1142</v>
      </c>
      <c r="D176" s="1128"/>
      <c r="E176" s="769"/>
      <c r="F176" s="604" t="s">
        <v>1219</v>
      </c>
      <c r="G176" s="377" t="s">
        <v>1910</v>
      </c>
      <c r="H176" s="377" t="s">
        <v>1166</v>
      </c>
      <c r="I176" s="1124"/>
      <c r="J176" s="377" t="s">
        <v>1144</v>
      </c>
      <c r="K176" s="380" t="s">
        <v>2564</v>
      </c>
      <c r="L176" s="377">
        <v>1</v>
      </c>
      <c r="M176" s="628">
        <v>10</v>
      </c>
      <c r="N176" s="628"/>
      <c r="O176" s="611"/>
      <c r="P176" s="611"/>
      <c r="Q176" s="611"/>
      <c r="R176" s="611"/>
      <c r="S176" s="611"/>
      <c r="T176" s="611"/>
      <c r="U176" s="611"/>
      <c r="V176" s="611"/>
      <c r="W176" s="611"/>
      <c r="X176" s="611"/>
      <c r="Y176" s="612"/>
      <c r="Z176" s="422">
        <f t="shared" si="6"/>
        <v>0</v>
      </c>
      <c r="AA176" s="422">
        <f t="shared" si="7"/>
        <v>0</v>
      </c>
    </row>
    <row r="177" spans="1:27" ht="54.75" customHeight="1" x14ac:dyDescent="0.2">
      <c r="A177" s="1090"/>
      <c r="B177" s="379" t="s">
        <v>1162</v>
      </c>
      <c r="C177" s="610" t="s">
        <v>1142</v>
      </c>
      <c r="D177" s="1128"/>
      <c r="E177" s="769"/>
      <c r="F177" s="604" t="s">
        <v>1244</v>
      </c>
      <c r="G177" s="377" t="s">
        <v>1911</v>
      </c>
      <c r="H177" s="377" t="s">
        <v>1166</v>
      </c>
      <c r="I177" s="1124"/>
      <c r="J177" s="377" t="s">
        <v>1144</v>
      </c>
      <c r="K177" s="380" t="s">
        <v>2565</v>
      </c>
      <c r="L177" s="377">
        <v>1</v>
      </c>
      <c r="M177" s="628">
        <v>10</v>
      </c>
      <c r="N177" s="628"/>
      <c r="O177" s="611"/>
      <c r="P177" s="611"/>
      <c r="Q177" s="611"/>
      <c r="R177" s="611"/>
      <c r="S177" s="611"/>
      <c r="T177" s="611"/>
      <c r="U177" s="611"/>
      <c r="V177" s="611"/>
      <c r="W177" s="611"/>
      <c r="X177" s="611"/>
      <c r="Y177" s="612"/>
      <c r="Z177" s="422">
        <f t="shared" si="6"/>
        <v>0</v>
      </c>
      <c r="AA177" s="422">
        <f t="shared" si="7"/>
        <v>0</v>
      </c>
    </row>
    <row r="178" spans="1:27" ht="54.75" customHeight="1" x14ac:dyDescent="0.2">
      <c r="A178" s="1090"/>
      <c r="B178" s="379" t="s">
        <v>1162</v>
      </c>
      <c r="C178" s="610" t="s">
        <v>1142</v>
      </c>
      <c r="D178" s="1128"/>
      <c r="E178" s="769" t="s">
        <v>2552</v>
      </c>
      <c r="F178" s="604" t="s">
        <v>2028</v>
      </c>
      <c r="G178" s="377" t="s">
        <v>2026</v>
      </c>
      <c r="H178" s="377" t="s">
        <v>1169</v>
      </c>
      <c r="I178" s="1124"/>
      <c r="J178" s="377" t="s">
        <v>1144</v>
      </c>
      <c r="K178" s="380" t="s">
        <v>2029</v>
      </c>
      <c r="L178" s="377">
        <v>1</v>
      </c>
      <c r="M178" s="628">
        <v>10</v>
      </c>
      <c r="N178" s="628"/>
      <c r="O178" s="611"/>
      <c r="P178" s="611"/>
      <c r="Q178" s="611"/>
      <c r="R178" s="611"/>
      <c r="S178" s="611"/>
      <c r="T178" s="611"/>
      <c r="U178" s="611"/>
      <c r="V178" s="611"/>
      <c r="W178" s="611"/>
      <c r="X178" s="611"/>
      <c r="Y178" s="612"/>
      <c r="Z178" s="422">
        <f t="shared" si="6"/>
        <v>0</v>
      </c>
      <c r="AA178" s="422">
        <f t="shared" si="7"/>
        <v>0</v>
      </c>
    </row>
    <row r="179" spans="1:27" ht="54.75" customHeight="1" x14ac:dyDescent="0.2">
      <c r="A179" s="1090"/>
      <c r="B179" s="379" t="s">
        <v>1162</v>
      </c>
      <c r="C179" s="610" t="s">
        <v>1142</v>
      </c>
      <c r="D179" s="1128"/>
      <c r="E179" s="769"/>
      <c r="F179" s="604" t="s">
        <v>1171</v>
      </c>
      <c r="G179" s="377" t="s">
        <v>1806</v>
      </c>
      <c r="H179" s="377" t="s">
        <v>1169</v>
      </c>
      <c r="I179" s="1124"/>
      <c r="J179" s="377" t="s">
        <v>1144</v>
      </c>
      <c r="K179" s="380" t="s">
        <v>1170</v>
      </c>
      <c r="L179" s="377">
        <v>1</v>
      </c>
      <c r="M179" s="628">
        <v>10</v>
      </c>
      <c r="N179" s="628"/>
      <c r="O179" s="611"/>
      <c r="P179" s="611"/>
      <c r="Q179" s="611"/>
      <c r="R179" s="611"/>
      <c r="S179" s="611"/>
      <c r="T179" s="611"/>
      <c r="U179" s="611"/>
      <c r="V179" s="611"/>
      <c r="W179" s="611"/>
      <c r="X179" s="611"/>
      <c r="Y179" s="612"/>
      <c r="Z179" s="422">
        <f t="shared" si="6"/>
        <v>0</v>
      </c>
      <c r="AA179" s="422">
        <f t="shared" si="7"/>
        <v>0</v>
      </c>
    </row>
    <row r="180" spans="1:27" ht="54.75" customHeight="1" x14ac:dyDescent="0.2">
      <c r="A180" s="1090"/>
      <c r="B180" s="379" t="s">
        <v>1162</v>
      </c>
      <c r="C180" s="610" t="s">
        <v>1142</v>
      </c>
      <c r="D180" s="1128"/>
      <c r="E180" s="769"/>
      <c r="F180" s="604" t="s">
        <v>1220</v>
      </c>
      <c r="G180" s="377" t="s">
        <v>1910</v>
      </c>
      <c r="H180" s="377" t="s">
        <v>1169</v>
      </c>
      <c r="I180" s="1124"/>
      <c r="J180" s="377" t="s">
        <v>1144</v>
      </c>
      <c r="K180" s="380" t="s">
        <v>2566</v>
      </c>
      <c r="L180" s="377">
        <v>1</v>
      </c>
      <c r="M180" s="628">
        <v>10</v>
      </c>
      <c r="N180" s="628"/>
      <c r="O180" s="611"/>
      <c r="P180" s="611"/>
      <c r="Q180" s="611"/>
      <c r="R180" s="611"/>
      <c r="S180" s="611"/>
      <c r="T180" s="611"/>
      <c r="U180" s="611"/>
      <c r="V180" s="611"/>
      <c r="W180" s="611"/>
      <c r="X180" s="611"/>
      <c r="Y180" s="612"/>
      <c r="Z180" s="422">
        <f t="shared" si="6"/>
        <v>0</v>
      </c>
      <c r="AA180" s="422">
        <f t="shared" si="7"/>
        <v>0</v>
      </c>
    </row>
    <row r="181" spans="1:27" ht="55.15" customHeight="1" x14ac:dyDescent="0.2">
      <c r="A181" s="1090"/>
      <c r="B181" s="379" t="s">
        <v>1162</v>
      </c>
      <c r="C181" s="610" t="s">
        <v>1142</v>
      </c>
      <c r="D181" s="1128"/>
      <c r="E181" s="769"/>
      <c r="F181" s="604" t="s">
        <v>1245</v>
      </c>
      <c r="G181" s="377" t="s">
        <v>1911</v>
      </c>
      <c r="H181" s="377" t="s">
        <v>1169</v>
      </c>
      <c r="I181" s="1124"/>
      <c r="J181" s="377" t="s">
        <v>1144</v>
      </c>
      <c r="K181" s="380" t="s">
        <v>2567</v>
      </c>
      <c r="L181" s="377">
        <v>1</v>
      </c>
      <c r="M181" s="628">
        <v>10</v>
      </c>
      <c r="N181" s="628"/>
      <c r="O181" s="611"/>
      <c r="P181" s="611"/>
      <c r="Q181" s="611"/>
      <c r="R181" s="611"/>
      <c r="S181" s="611"/>
      <c r="T181" s="611"/>
      <c r="U181" s="611"/>
      <c r="V181" s="611"/>
      <c r="W181" s="611"/>
      <c r="X181" s="611"/>
      <c r="Y181" s="612"/>
      <c r="Z181" s="422">
        <f t="shared" si="6"/>
        <v>0</v>
      </c>
      <c r="AA181" s="422">
        <f t="shared" si="7"/>
        <v>0</v>
      </c>
    </row>
    <row r="182" spans="1:27" ht="78" customHeight="1" x14ac:dyDescent="0.2">
      <c r="A182" s="1090"/>
      <c r="B182" s="610" t="s">
        <v>1162</v>
      </c>
      <c r="C182" s="610" t="s">
        <v>1142</v>
      </c>
      <c r="D182" s="1129"/>
      <c r="E182" s="842"/>
      <c r="F182" s="604" t="s">
        <v>2030</v>
      </c>
      <c r="G182" s="377" t="s">
        <v>2026</v>
      </c>
      <c r="H182" s="377" t="s">
        <v>2398</v>
      </c>
      <c r="I182" s="1124"/>
      <c r="J182" s="377" t="s">
        <v>2568</v>
      </c>
      <c r="K182" s="380" t="s">
        <v>2031</v>
      </c>
      <c r="L182" s="377">
        <v>1</v>
      </c>
      <c r="M182" s="628">
        <v>10</v>
      </c>
      <c r="N182" s="628"/>
      <c r="O182" s="611"/>
      <c r="P182" s="611"/>
      <c r="Q182" s="611"/>
      <c r="R182" s="611"/>
      <c r="S182" s="611"/>
      <c r="T182" s="611"/>
      <c r="U182" s="611"/>
      <c r="V182" s="611"/>
      <c r="W182" s="611"/>
      <c r="X182" s="611"/>
      <c r="Y182" s="612"/>
      <c r="Z182" s="422">
        <f t="shared" si="6"/>
        <v>0</v>
      </c>
      <c r="AA182" s="422">
        <f t="shared" si="7"/>
        <v>0</v>
      </c>
    </row>
    <row r="183" spans="1:27" ht="45.6" customHeight="1" x14ac:dyDescent="0.2">
      <c r="A183" s="1090">
        <v>80</v>
      </c>
      <c r="B183" s="379" t="s">
        <v>1162</v>
      </c>
      <c r="C183" s="610" t="s">
        <v>1142</v>
      </c>
      <c r="D183" s="1101" t="s">
        <v>1246</v>
      </c>
      <c r="E183" s="1112" t="s">
        <v>2550</v>
      </c>
      <c r="F183" s="820" t="s">
        <v>1248</v>
      </c>
      <c r="G183" s="377" t="s">
        <v>2032</v>
      </c>
      <c r="H183" s="377" t="s">
        <v>1101</v>
      </c>
      <c r="I183" s="1124" t="s">
        <v>1247</v>
      </c>
      <c r="J183" s="377" t="s">
        <v>1144</v>
      </c>
      <c r="K183" s="1092" t="s">
        <v>2695</v>
      </c>
      <c r="L183" s="377">
        <v>1</v>
      </c>
      <c r="M183" s="628">
        <v>20</v>
      </c>
      <c r="N183" s="628"/>
      <c r="O183" s="860">
        <v>0.8</v>
      </c>
      <c r="P183" s="611"/>
      <c r="Q183" s="611"/>
      <c r="R183" s="611"/>
      <c r="S183" s="611"/>
      <c r="T183" s="611"/>
      <c r="U183" s="611"/>
      <c r="V183" s="611"/>
      <c r="W183" s="611"/>
      <c r="X183" s="611"/>
      <c r="Y183" s="612"/>
      <c r="Z183" s="422">
        <f t="shared" si="6"/>
        <v>0.8</v>
      </c>
      <c r="AA183" s="422">
        <f t="shared" si="7"/>
        <v>0.8</v>
      </c>
    </row>
    <row r="184" spans="1:27" ht="39.6" customHeight="1" x14ac:dyDescent="0.2">
      <c r="A184" s="1090"/>
      <c r="B184" s="379" t="s">
        <v>1162</v>
      </c>
      <c r="C184" s="610" t="s">
        <v>1142</v>
      </c>
      <c r="D184" s="1104"/>
      <c r="E184" s="1112"/>
      <c r="F184" s="820" t="s">
        <v>2033</v>
      </c>
      <c r="G184" s="377" t="s">
        <v>2034</v>
      </c>
      <c r="H184" s="377" t="s">
        <v>1101</v>
      </c>
      <c r="I184" s="1124"/>
      <c r="J184" s="377" t="s">
        <v>1144</v>
      </c>
      <c r="K184" s="1092"/>
      <c r="L184" s="377">
        <v>1</v>
      </c>
      <c r="M184" s="628">
        <v>20</v>
      </c>
      <c r="N184" s="628"/>
      <c r="O184" s="611"/>
      <c r="P184" s="611"/>
      <c r="Q184" s="611"/>
      <c r="R184" s="611"/>
      <c r="S184" s="611"/>
      <c r="T184" s="611"/>
      <c r="U184" s="611"/>
      <c r="V184" s="611"/>
      <c r="W184" s="611"/>
      <c r="X184" s="611"/>
      <c r="Y184" s="612"/>
      <c r="Z184" s="422">
        <f t="shared" si="6"/>
        <v>0</v>
      </c>
      <c r="AA184" s="422">
        <f t="shared" si="7"/>
        <v>0</v>
      </c>
    </row>
    <row r="185" spans="1:27" ht="57.6" customHeight="1" x14ac:dyDescent="0.2">
      <c r="A185" s="1090"/>
      <c r="B185" s="379" t="s">
        <v>1162</v>
      </c>
      <c r="C185" s="610" t="s">
        <v>1142</v>
      </c>
      <c r="D185" s="1104"/>
      <c r="E185" s="1112" t="s">
        <v>1249</v>
      </c>
      <c r="F185" s="820" t="s">
        <v>1252</v>
      </c>
      <c r="G185" s="377" t="s">
        <v>2032</v>
      </c>
      <c r="H185" s="377" t="s">
        <v>1250</v>
      </c>
      <c r="I185" s="1124"/>
      <c r="J185" s="377" t="s">
        <v>1144</v>
      </c>
      <c r="K185" s="1092" t="s">
        <v>1251</v>
      </c>
      <c r="L185" s="377">
        <v>1</v>
      </c>
      <c r="M185" s="628">
        <v>20</v>
      </c>
      <c r="N185" s="628"/>
      <c r="O185" s="611"/>
      <c r="P185" s="611"/>
      <c r="Q185" s="611"/>
      <c r="R185" s="611"/>
      <c r="S185" s="611"/>
      <c r="T185" s="611"/>
      <c r="U185" s="611"/>
      <c r="V185" s="611"/>
      <c r="W185" s="611"/>
      <c r="X185" s="611"/>
      <c r="Y185" s="612"/>
      <c r="Z185" s="422">
        <f t="shared" si="6"/>
        <v>0</v>
      </c>
      <c r="AA185" s="422">
        <f t="shared" si="7"/>
        <v>0</v>
      </c>
    </row>
    <row r="186" spans="1:27" ht="46.9" customHeight="1" x14ac:dyDescent="0.2">
      <c r="A186" s="1090"/>
      <c r="B186" s="379" t="s">
        <v>1162</v>
      </c>
      <c r="C186" s="610" t="s">
        <v>1142</v>
      </c>
      <c r="D186" s="1104"/>
      <c r="E186" s="1112"/>
      <c r="F186" s="820" t="s">
        <v>1638</v>
      </c>
      <c r="G186" s="377" t="s">
        <v>2034</v>
      </c>
      <c r="H186" s="377" t="s">
        <v>1250</v>
      </c>
      <c r="I186" s="1124"/>
      <c r="J186" s="377" t="s">
        <v>1144</v>
      </c>
      <c r="K186" s="1092"/>
      <c r="L186" s="377">
        <v>1</v>
      </c>
      <c r="M186" s="628">
        <v>20</v>
      </c>
      <c r="N186" s="628"/>
      <c r="O186" s="611"/>
      <c r="P186" s="611"/>
      <c r="Q186" s="611"/>
      <c r="R186" s="611"/>
      <c r="S186" s="611"/>
      <c r="T186" s="611"/>
      <c r="U186" s="611"/>
      <c r="V186" s="611"/>
      <c r="W186" s="611"/>
      <c r="X186" s="611"/>
      <c r="Y186" s="612"/>
      <c r="Z186" s="422">
        <f t="shared" si="6"/>
        <v>0</v>
      </c>
      <c r="AA186" s="422">
        <f t="shared" si="7"/>
        <v>0</v>
      </c>
    </row>
    <row r="187" spans="1:27" ht="102" customHeight="1" x14ac:dyDescent="0.2">
      <c r="A187" s="1090"/>
      <c r="B187" s="379" t="s">
        <v>1162</v>
      </c>
      <c r="C187" s="610" t="s">
        <v>1142</v>
      </c>
      <c r="D187" s="1104"/>
      <c r="E187" s="1112" t="s">
        <v>2553</v>
      </c>
      <c r="F187" s="820" t="s">
        <v>1255</v>
      </c>
      <c r="G187" s="377" t="s">
        <v>2032</v>
      </c>
      <c r="H187" s="377" t="s">
        <v>1253</v>
      </c>
      <c r="I187" s="1124"/>
      <c r="J187" s="377" t="s">
        <v>1144</v>
      </c>
      <c r="K187" s="1125" t="s">
        <v>1254</v>
      </c>
      <c r="L187" s="377">
        <v>1</v>
      </c>
      <c r="M187" s="628">
        <v>20</v>
      </c>
      <c r="N187" s="628"/>
      <c r="O187" s="611"/>
      <c r="P187" s="611"/>
      <c r="Q187" s="611"/>
      <c r="R187" s="611"/>
      <c r="S187" s="611"/>
      <c r="T187" s="611"/>
      <c r="U187" s="611"/>
      <c r="V187" s="611"/>
      <c r="W187" s="611"/>
      <c r="X187" s="611"/>
      <c r="Y187" s="612"/>
      <c r="Z187" s="422">
        <f t="shared" si="6"/>
        <v>0</v>
      </c>
      <c r="AA187" s="422">
        <f t="shared" si="7"/>
        <v>0</v>
      </c>
    </row>
    <row r="188" spans="1:27" ht="38.25" x14ac:dyDescent="0.2">
      <c r="A188" s="1090"/>
      <c r="B188" s="379" t="s">
        <v>1162</v>
      </c>
      <c r="C188" s="610" t="s">
        <v>1142</v>
      </c>
      <c r="D188" s="1104"/>
      <c r="E188" s="1112"/>
      <c r="F188" s="820" t="s">
        <v>2035</v>
      </c>
      <c r="G188" s="377" t="s">
        <v>2399</v>
      </c>
      <c r="H188" s="377" t="s">
        <v>1253</v>
      </c>
      <c r="I188" s="1124"/>
      <c r="J188" s="377" t="s">
        <v>1144</v>
      </c>
      <c r="K188" s="1126"/>
      <c r="L188" s="377">
        <v>1</v>
      </c>
      <c r="M188" s="628">
        <v>20</v>
      </c>
      <c r="N188" s="628"/>
      <c r="O188" s="611"/>
      <c r="P188" s="611"/>
      <c r="Q188" s="611"/>
      <c r="R188" s="611"/>
      <c r="S188" s="611"/>
      <c r="T188" s="611"/>
      <c r="U188" s="611"/>
      <c r="V188" s="611"/>
      <c r="W188" s="611"/>
      <c r="X188" s="611"/>
      <c r="Y188" s="612"/>
      <c r="Z188" s="422">
        <f t="shared" si="6"/>
        <v>0</v>
      </c>
      <c r="AA188" s="422">
        <f t="shared" si="7"/>
        <v>0</v>
      </c>
    </row>
    <row r="189" spans="1:27" ht="93.75" customHeight="1" x14ac:dyDescent="0.2">
      <c r="A189" s="1090"/>
      <c r="B189" s="379" t="s">
        <v>1162</v>
      </c>
      <c r="C189" s="610" t="s">
        <v>1142</v>
      </c>
      <c r="D189" s="1102"/>
      <c r="E189" s="769"/>
      <c r="F189" s="820" t="s">
        <v>2036</v>
      </c>
      <c r="G189" s="377" t="s">
        <v>2615</v>
      </c>
      <c r="H189" s="377" t="s">
        <v>2398</v>
      </c>
      <c r="I189" s="1124"/>
      <c r="J189" s="377" t="s">
        <v>2568</v>
      </c>
      <c r="K189" s="380" t="s">
        <v>2037</v>
      </c>
      <c r="L189" s="377">
        <v>1</v>
      </c>
      <c r="M189" s="628">
        <v>20</v>
      </c>
      <c r="N189" s="628"/>
      <c r="O189" s="611"/>
      <c r="P189" s="611"/>
      <c r="Q189" s="611"/>
      <c r="R189" s="611"/>
      <c r="S189" s="611"/>
      <c r="T189" s="611"/>
      <c r="U189" s="611"/>
      <c r="V189" s="611"/>
      <c r="W189" s="611"/>
      <c r="X189" s="611"/>
      <c r="Y189" s="612"/>
      <c r="Z189" s="422">
        <f t="shared" si="6"/>
        <v>0</v>
      </c>
      <c r="AA189" s="422">
        <f t="shared" si="7"/>
        <v>0</v>
      </c>
    </row>
    <row r="190" spans="1:27" ht="73.5" customHeight="1" x14ac:dyDescent="0.2">
      <c r="A190" s="1099">
        <v>81</v>
      </c>
      <c r="B190" s="610" t="s">
        <v>1162</v>
      </c>
      <c r="C190" s="610" t="s">
        <v>1142</v>
      </c>
      <c r="D190" s="1101" t="s">
        <v>1256</v>
      </c>
      <c r="E190" s="861" t="s">
        <v>1257</v>
      </c>
      <c r="F190" s="604" t="s">
        <v>2696</v>
      </c>
      <c r="G190" s="377" t="s">
        <v>2038</v>
      </c>
      <c r="H190" s="377" t="s">
        <v>1166</v>
      </c>
      <c r="I190" s="1121" t="s">
        <v>2555</v>
      </c>
      <c r="J190" s="377" t="s">
        <v>1144</v>
      </c>
      <c r="K190" s="380" t="s">
        <v>2569</v>
      </c>
      <c r="L190" s="377">
        <v>1</v>
      </c>
      <c r="M190" s="628">
        <v>20</v>
      </c>
      <c r="N190" s="628"/>
      <c r="O190" s="611"/>
      <c r="P190" s="611"/>
      <c r="Q190" s="611"/>
      <c r="R190" s="611"/>
      <c r="S190" s="611"/>
      <c r="T190" s="611"/>
      <c r="U190" s="611"/>
      <c r="V190" s="611"/>
      <c r="W190" s="611"/>
      <c r="X190" s="611"/>
      <c r="Y190" s="612"/>
      <c r="Z190" s="422">
        <f t="shared" si="6"/>
        <v>0</v>
      </c>
      <c r="AA190" s="422">
        <f t="shared" si="7"/>
        <v>0</v>
      </c>
    </row>
    <row r="191" spans="1:27" ht="51" customHeight="1" x14ac:dyDescent="0.2">
      <c r="A191" s="1103"/>
      <c r="B191" s="610" t="s">
        <v>1162</v>
      </c>
      <c r="C191" s="610" t="s">
        <v>1142</v>
      </c>
      <c r="D191" s="1104"/>
      <c r="E191" s="861" t="s">
        <v>2556</v>
      </c>
      <c r="F191" s="604" t="s">
        <v>2697</v>
      </c>
      <c r="G191" s="377" t="s">
        <v>2038</v>
      </c>
      <c r="H191" s="377" t="s">
        <v>1214</v>
      </c>
      <c r="I191" s="1121"/>
      <c r="J191" s="377" t="s">
        <v>1144</v>
      </c>
      <c r="K191" s="380" t="s">
        <v>1258</v>
      </c>
      <c r="L191" s="377">
        <v>1</v>
      </c>
      <c r="M191" s="628">
        <v>20</v>
      </c>
      <c r="N191" s="628"/>
      <c r="O191" s="611"/>
      <c r="P191" s="611"/>
      <c r="Q191" s="611"/>
      <c r="R191" s="611"/>
      <c r="S191" s="611"/>
      <c r="T191" s="611"/>
      <c r="U191" s="611"/>
      <c r="V191" s="611"/>
      <c r="W191" s="611"/>
      <c r="X191" s="611"/>
      <c r="Y191" s="612"/>
      <c r="Z191" s="422">
        <f t="shared" si="6"/>
        <v>0</v>
      </c>
      <c r="AA191" s="422">
        <f t="shared" si="7"/>
        <v>0</v>
      </c>
    </row>
    <row r="192" spans="1:27" ht="63" customHeight="1" x14ac:dyDescent="0.2">
      <c r="A192" s="1100"/>
      <c r="B192" s="610" t="s">
        <v>1162</v>
      </c>
      <c r="C192" s="610" t="s">
        <v>1142</v>
      </c>
      <c r="D192" s="1102"/>
      <c r="E192" s="861" t="s">
        <v>2557</v>
      </c>
      <c r="F192" s="604" t="s">
        <v>2698</v>
      </c>
      <c r="G192" s="377" t="s">
        <v>2038</v>
      </c>
      <c r="H192" s="377" t="s">
        <v>1169</v>
      </c>
      <c r="I192" s="1121"/>
      <c r="J192" s="377" t="s">
        <v>1144</v>
      </c>
      <c r="K192" s="380" t="s">
        <v>1259</v>
      </c>
      <c r="L192" s="377">
        <v>1</v>
      </c>
      <c r="M192" s="628">
        <v>20</v>
      </c>
      <c r="N192" s="628"/>
      <c r="O192" s="611"/>
      <c r="P192" s="611"/>
      <c r="Q192" s="611"/>
      <c r="R192" s="611"/>
      <c r="S192" s="611"/>
      <c r="T192" s="611"/>
      <c r="U192" s="611"/>
      <c r="V192" s="611"/>
      <c r="W192" s="611"/>
      <c r="X192" s="611"/>
      <c r="Y192" s="612"/>
      <c r="Z192" s="422">
        <f t="shared" si="6"/>
        <v>0</v>
      </c>
      <c r="AA192" s="422">
        <f t="shared" si="7"/>
        <v>0</v>
      </c>
    </row>
    <row r="193" spans="1:27" ht="20.25" customHeight="1" x14ac:dyDescent="0.2">
      <c r="A193" s="1090">
        <v>82</v>
      </c>
      <c r="B193" s="1106" t="s">
        <v>1203</v>
      </c>
      <c r="C193" s="610" t="s">
        <v>1142</v>
      </c>
      <c r="D193" s="1091" t="s">
        <v>2514</v>
      </c>
      <c r="E193" s="1097"/>
      <c r="F193" s="1122" t="s">
        <v>2039</v>
      </c>
      <c r="G193" s="377" t="s">
        <v>1998</v>
      </c>
      <c r="H193" s="1111" t="s">
        <v>1101</v>
      </c>
      <c r="I193" s="1123" t="s">
        <v>1264</v>
      </c>
      <c r="J193" s="1111" t="s">
        <v>1224</v>
      </c>
      <c r="K193" s="1113" t="s">
        <v>1204</v>
      </c>
      <c r="L193" s="377">
        <v>1</v>
      </c>
      <c r="M193" s="628">
        <v>20</v>
      </c>
      <c r="N193" s="628"/>
      <c r="O193" s="613"/>
      <c r="P193" s="613"/>
      <c r="Q193" s="613"/>
      <c r="R193" s="613"/>
      <c r="S193" s="613"/>
      <c r="T193" s="613"/>
      <c r="U193" s="613"/>
      <c r="V193" s="613"/>
      <c r="W193" s="613"/>
      <c r="X193" s="613"/>
      <c r="Y193" s="637"/>
      <c r="Z193" s="422">
        <f t="shared" si="6"/>
        <v>0</v>
      </c>
      <c r="AA193" s="422">
        <f t="shared" si="7"/>
        <v>0</v>
      </c>
    </row>
    <row r="194" spans="1:27" ht="20.25" customHeight="1" x14ac:dyDescent="0.2">
      <c r="A194" s="1090"/>
      <c r="B194" s="1106"/>
      <c r="C194" s="610" t="s">
        <v>1142</v>
      </c>
      <c r="D194" s="1091"/>
      <c r="E194" s="1105"/>
      <c r="F194" s="1122"/>
      <c r="G194" s="377" t="s">
        <v>1806</v>
      </c>
      <c r="H194" s="1111"/>
      <c r="I194" s="1123"/>
      <c r="J194" s="1111"/>
      <c r="K194" s="1113"/>
      <c r="L194" s="377">
        <v>1</v>
      </c>
      <c r="M194" s="628">
        <v>20</v>
      </c>
      <c r="N194" s="628"/>
      <c r="O194" s="613"/>
      <c r="P194" s="613"/>
      <c r="Q194" s="613"/>
      <c r="R194" s="613"/>
      <c r="S194" s="613"/>
      <c r="T194" s="613"/>
      <c r="U194" s="613"/>
      <c r="V194" s="613"/>
      <c r="W194" s="613"/>
      <c r="X194" s="613"/>
      <c r="Y194" s="637"/>
      <c r="Z194" s="422">
        <f t="shared" si="6"/>
        <v>0</v>
      </c>
      <c r="AA194" s="422">
        <f t="shared" si="7"/>
        <v>0</v>
      </c>
    </row>
    <row r="195" spans="1:27" ht="20.25" customHeight="1" x14ac:dyDescent="0.2">
      <c r="A195" s="1090"/>
      <c r="B195" s="1106"/>
      <c r="C195" s="610" t="s">
        <v>1142</v>
      </c>
      <c r="D195" s="1091"/>
      <c r="E195" s="1105"/>
      <c r="F195" s="1122"/>
      <c r="G195" s="377" t="s">
        <v>1910</v>
      </c>
      <c r="H195" s="1111"/>
      <c r="I195" s="1123"/>
      <c r="J195" s="1111"/>
      <c r="K195" s="1113"/>
      <c r="L195" s="377">
        <v>1</v>
      </c>
      <c r="M195" s="628">
        <v>20</v>
      </c>
      <c r="N195" s="628"/>
      <c r="O195" s="613"/>
      <c r="P195" s="613"/>
      <c r="Q195" s="613"/>
      <c r="R195" s="613"/>
      <c r="S195" s="613"/>
      <c r="T195" s="613"/>
      <c r="U195" s="613"/>
      <c r="V195" s="613"/>
      <c r="W195" s="613"/>
      <c r="X195" s="613"/>
      <c r="Y195" s="637"/>
      <c r="Z195" s="422">
        <f t="shared" si="6"/>
        <v>0</v>
      </c>
      <c r="AA195" s="422">
        <f t="shared" si="7"/>
        <v>0</v>
      </c>
    </row>
    <row r="196" spans="1:27" ht="20.25" customHeight="1" x14ac:dyDescent="0.2">
      <c r="A196" s="1090"/>
      <c r="B196" s="1106"/>
      <c r="C196" s="610" t="s">
        <v>1142</v>
      </c>
      <c r="D196" s="1091"/>
      <c r="E196" s="1105"/>
      <c r="F196" s="1122"/>
      <c r="G196" s="377" t="s">
        <v>1911</v>
      </c>
      <c r="H196" s="1111"/>
      <c r="I196" s="1123"/>
      <c r="J196" s="1111"/>
      <c r="K196" s="1113"/>
      <c r="L196" s="377">
        <v>1</v>
      </c>
      <c r="M196" s="628">
        <v>20</v>
      </c>
      <c r="N196" s="628"/>
      <c r="O196" s="613"/>
      <c r="P196" s="613"/>
      <c r="Q196" s="613"/>
      <c r="R196" s="613"/>
      <c r="S196" s="613"/>
      <c r="T196" s="613"/>
      <c r="U196" s="613"/>
      <c r="V196" s="613"/>
      <c r="W196" s="613"/>
      <c r="X196" s="613"/>
      <c r="Y196" s="637"/>
      <c r="Z196" s="422">
        <f t="shared" si="6"/>
        <v>0</v>
      </c>
      <c r="AA196" s="422">
        <f t="shared" si="7"/>
        <v>0</v>
      </c>
    </row>
    <row r="197" spans="1:27" ht="20.25" customHeight="1" x14ac:dyDescent="0.2">
      <c r="A197" s="1090"/>
      <c r="B197" s="1106"/>
      <c r="C197" s="610" t="s">
        <v>1142</v>
      </c>
      <c r="D197" s="1091"/>
      <c r="E197" s="1098"/>
      <c r="F197" s="1122"/>
      <c r="G197" s="377" t="s">
        <v>1868</v>
      </c>
      <c r="H197" s="1111"/>
      <c r="I197" s="1123"/>
      <c r="J197" s="1111"/>
      <c r="K197" s="1113"/>
      <c r="L197" s="377">
        <v>1</v>
      </c>
      <c r="M197" s="628">
        <v>20</v>
      </c>
      <c r="N197" s="628"/>
      <c r="O197" s="613"/>
      <c r="P197" s="613"/>
      <c r="Q197" s="613"/>
      <c r="R197" s="613"/>
      <c r="S197" s="613"/>
      <c r="T197" s="613"/>
      <c r="U197" s="613"/>
      <c r="V197" s="613"/>
      <c r="W197" s="613"/>
      <c r="X197" s="613"/>
      <c r="Y197" s="637"/>
      <c r="Z197" s="422">
        <f t="shared" si="6"/>
        <v>0</v>
      </c>
      <c r="AA197" s="422">
        <f t="shared" si="7"/>
        <v>0</v>
      </c>
    </row>
    <row r="198" spans="1:27" ht="90" customHeight="1" x14ac:dyDescent="0.2">
      <c r="A198" s="1099">
        <v>83</v>
      </c>
      <c r="B198" s="849" t="s">
        <v>1174</v>
      </c>
      <c r="C198" s="844" t="s">
        <v>1142</v>
      </c>
      <c r="D198" s="1115" t="s">
        <v>2637</v>
      </c>
      <c r="E198" s="862" t="s">
        <v>2638</v>
      </c>
      <c r="F198" s="604" t="s">
        <v>2040</v>
      </c>
      <c r="G198" s="849" t="s">
        <v>2041</v>
      </c>
      <c r="H198" s="849" t="s">
        <v>1222</v>
      </c>
      <c r="I198" s="1115" t="s">
        <v>2639</v>
      </c>
      <c r="J198" s="849" t="s">
        <v>1144</v>
      </c>
      <c r="K198" s="1115" t="s">
        <v>2640</v>
      </c>
      <c r="L198" s="377">
        <v>1</v>
      </c>
      <c r="M198" s="628">
        <v>15</v>
      </c>
      <c r="N198" s="628"/>
      <c r="O198" s="863"/>
      <c r="P198" s="613"/>
      <c r="Q198" s="613"/>
      <c r="R198" s="613"/>
      <c r="S198" s="613"/>
      <c r="T198" s="613"/>
      <c r="U198" s="613"/>
      <c r="V198" s="613"/>
      <c r="W198" s="613"/>
      <c r="X198" s="613"/>
      <c r="Y198" s="637"/>
      <c r="Z198" s="422">
        <f t="shared" si="6"/>
        <v>0</v>
      </c>
      <c r="AA198" s="422">
        <f t="shared" si="7"/>
        <v>0</v>
      </c>
    </row>
    <row r="199" spans="1:27" ht="48.6" customHeight="1" x14ac:dyDescent="0.2">
      <c r="A199" s="1103"/>
      <c r="B199" s="844" t="s">
        <v>1174</v>
      </c>
      <c r="C199" s="844" t="s">
        <v>1142</v>
      </c>
      <c r="D199" s="1116"/>
      <c r="E199" s="862" t="s">
        <v>2638</v>
      </c>
      <c r="F199" s="604" t="s">
        <v>2641</v>
      </c>
      <c r="G199" s="849" t="s">
        <v>1806</v>
      </c>
      <c r="H199" s="849" t="s">
        <v>1222</v>
      </c>
      <c r="I199" s="1116"/>
      <c r="J199" s="849" t="s">
        <v>1144</v>
      </c>
      <c r="K199" s="1116"/>
      <c r="L199" s="377">
        <v>1</v>
      </c>
      <c r="M199" s="628">
        <v>15</v>
      </c>
      <c r="N199" s="628"/>
      <c r="O199" s="613"/>
      <c r="P199" s="613"/>
      <c r="Q199" s="613"/>
      <c r="R199" s="613"/>
      <c r="S199" s="613"/>
      <c r="T199" s="613"/>
      <c r="U199" s="613"/>
      <c r="V199" s="613"/>
      <c r="W199" s="613"/>
      <c r="X199" s="613"/>
      <c r="Y199" s="637"/>
      <c r="Z199" s="422">
        <f t="shared" ref="Z199:Z270" si="8">SUM(N199:Y199)</f>
        <v>0</v>
      </c>
      <c r="AA199" s="422">
        <f t="shared" ref="AA199:AA270" si="9">L199*Z199</f>
        <v>0</v>
      </c>
    </row>
    <row r="200" spans="1:27" ht="50.45" customHeight="1" x14ac:dyDescent="0.2">
      <c r="A200" s="1103"/>
      <c r="B200" s="844" t="s">
        <v>1174</v>
      </c>
      <c r="C200" s="844" t="s">
        <v>1142</v>
      </c>
      <c r="D200" s="1116"/>
      <c r="E200" s="862" t="s">
        <v>2638</v>
      </c>
      <c r="F200" s="604" t="s">
        <v>1221</v>
      </c>
      <c r="G200" s="849" t="s">
        <v>1910</v>
      </c>
      <c r="H200" s="849" t="s">
        <v>1222</v>
      </c>
      <c r="I200" s="1116"/>
      <c r="J200" s="849" t="s">
        <v>1144</v>
      </c>
      <c r="K200" s="1116"/>
      <c r="L200" s="377">
        <v>1</v>
      </c>
      <c r="M200" s="628">
        <v>15</v>
      </c>
      <c r="N200" s="628"/>
      <c r="O200" s="613"/>
      <c r="P200" s="613"/>
      <c r="Q200" s="613"/>
      <c r="R200" s="613"/>
      <c r="S200" s="613"/>
      <c r="T200" s="613"/>
      <c r="U200" s="613"/>
      <c r="V200" s="613"/>
      <c r="W200" s="613"/>
      <c r="X200" s="613"/>
      <c r="Y200" s="637"/>
      <c r="Z200" s="422">
        <f t="shared" si="8"/>
        <v>0</v>
      </c>
      <c r="AA200" s="422">
        <f t="shared" si="9"/>
        <v>0</v>
      </c>
    </row>
    <row r="201" spans="1:27" ht="49.9" customHeight="1" x14ac:dyDescent="0.2">
      <c r="A201" s="1103"/>
      <c r="B201" s="844" t="s">
        <v>1174</v>
      </c>
      <c r="C201" s="844" t="s">
        <v>1142</v>
      </c>
      <c r="D201" s="1116"/>
      <c r="E201" s="862" t="s">
        <v>2638</v>
      </c>
      <c r="F201" s="604" t="s">
        <v>2642</v>
      </c>
      <c r="G201" s="849" t="s">
        <v>1911</v>
      </c>
      <c r="H201" s="849" t="s">
        <v>1222</v>
      </c>
      <c r="I201" s="1117"/>
      <c r="J201" s="849" t="s">
        <v>1144</v>
      </c>
      <c r="K201" s="1117"/>
      <c r="L201" s="377">
        <v>1</v>
      </c>
      <c r="M201" s="628">
        <v>15</v>
      </c>
      <c r="N201" s="628"/>
      <c r="O201" s="613"/>
      <c r="P201" s="613"/>
      <c r="Q201" s="613"/>
      <c r="R201" s="613"/>
      <c r="S201" s="613"/>
      <c r="T201" s="613"/>
      <c r="U201" s="613"/>
      <c r="V201" s="613"/>
      <c r="W201" s="613"/>
      <c r="X201" s="613"/>
      <c r="Y201" s="637"/>
      <c r="Z201" s="422">
        <f t="shared" si="8"/>
        <v>0</v>
      </c>
      <c r="AA201" s="422">
        <f t="shared" si="9"/>
        <v>0</v>
      </c>
    </row>
    <row r="202" spans="1:27" ht="56.45" customHeight="1" x14ac:dyDescent="0.2">
      <c r="A202" s="1103"/>
      <c r="B202" s="844" t="s">
        <v>1174</v>
      </c>
      <c r="C202" s="844" t="s">
        <v>1142</v>
      </c>
      <c r="D202" s="1116"/>
      <c r="E202" s="864" t="s">
        <v>2643</v>
      </c>
      <c r="F202" s="604" t="s">
        <v>2699</v>
      </c>
      <c r="G202" s="849" t="s">
        <v>1911</v>
      </c>
      <c r="H202" s="849" t="s">
        <v>1222</v>
      </c>
      <c r="I202" s="1115" t="s">
        <v>2700</v>
      </c>
      <c r="J202" s="849" t="s">
        <v>1144</v>
      </c>
      <c r="K202" s="1115" t="s">
        <v>2640</v>
      </c>
      <c r="L202" s="377">
        <v>1</v>
      </c>
      <c r="M202" s="628">
        <v>15</v>
      </c>
      <c r="N202" s="628"/>
      <c r="O202" s="613"/>
      <c r="P202" s="613"/>
      <c r="Q202" s="613"/>
      <c r="R202" s="613"/>
      <c r="S202" s="613"/>
      <c r="T202" s="613"/>
      <c r="U202" s="613"/>
      <c r="V202" s="613"/>
      <c r="W202" s="613"/>
      <c r="X202" s="613"/>
      <c r="Y202" s="637"/>
      <c r="Z202" s="422">
        <f t="shared" si="8"/>
        <v>0</v>
      </c>
      <c r="AA202" s="422">
        <f t="shared" si="9"/>
        <v>0</v>
      </c>
    </row>
    <row r="203" spans="1:27" ht="56.45" customHeight="1" x14ac:dyDescent="0.2">
      <c r="A203" s="1103"/>
      <c r="B203" s="844" t="s">
        <v>1174</v>
      </c>
      <c r="C203" s="844" t="s">
        <v>1142</v>
      </c>
      <c r="D203" s="1116"/>
      <c r="E203" s="864" t="s">
        <v>2643</v>
      </c>
      <c r="F203" s="604" t="s">
        <v>2701</v>
      </c>
      <c r="G203" s="849" t="s">
        <v>1868</v>
      </c>
      <c r="H203" s="849" t="s">
        <v>1222</v>
      </c>
      <c r="I203" s="1117"/>
      <c r="J203" s="849" t="s">
        <v>1144</v>
      </c>
      <c r="K203" s="1117"/>
      <c r="L203" s="377">
        <v>1</v>
      </c>
      <c r="M203" s="628">
        <v>15</v>
      </c>
      <c r="N203" s="628"/>
      <c r="O203" s="613"/>
      <c r="P203" s="613"/>
      <c r="Q203" s="613"/>
      <c r="R203" s="613"/>
      <c r="S203" s="613"/>
      <c r="T203" s="613"/>
      <c r="U203" s="613"/>
      <c r="V203" s="613"/>
      <c r="W203" s="613"/>
      <c r="X203" s="613"/>
      <c r="Y203" s="637"/>
      <c r="Z203" s="422"/>
      <c r="AA203" s="422"/>
    </row>
    <row r="204" spans="1:27" ht="66" customHeight="1" x14ac:dyDescent="0.2">
      <c r="A204" s="1100"/>
      <c r="B204" s="401" t="s">
        <v>1174</v>
      </c>
      <c r="C204" s="610" t="s">
        <v>1142</v>
      </c>
      <c r="D204" s="1117"/>
      <c r="E204" s="769"/>
      <c r="F204" s="604" t="s">
        <v>2384</v>
      </c>
      <c r="G204" s="377" t="s">
        <v>2547</v>
      </c>
      <c r="H204" s="377" t="s">
        <v>2043</v>
      </c>
      <c r="I204" s="422" t="s">
        <v>2044</v>
      </c>
      <c r="J204" s="377" t="s">
        <v>2043</v>
      </c>
      <c r="K204" s="380" t="s">
        <v>2045</v>
      </c>
      <c r="L204" s="377">
        <v>1</v>
      </c>
      <c r="M204" s="628">
        <v>20</v>
      </c>
      <c r="N204" s="628"/>
      <c r="O204" s="613"/>
      <c r="P204" s="613"/>
      <c r="Q204" s="613"/>
      <c r="R204" s="613"/>
      <c r="S204" s="613"/>
      <c r="T204" s="613"/>
      <c r="U204" s="613"/>
      <c r="V204" s="613"/>
      <c r="W204" s="613"/>
      <c r="X204" s="613"/>
      <c r="Y204" s="637"/>
      <c r="Z204" s="422">
        <f t="shared" si="8"/>
        <v>0</v>
      </c>
      <c r="AA204" s="422">
        <f t="shared" si="9"/>
        <v>0</v>
      </c>
    </row>
    <row r="205" spans="1:27" ht="49.9" customHeight="1" x14ac:dyDescent="0.2">
      <c r="A205" s="1099">
        <v>84</v>
      </c>
      <c r="B205" s="845" t="s">
        <v>1174</v>
      </c>
      <c r="C205" s="846" t="s">
        <v>1142</v>
      </c>
      <c r="D205" s="1114" t="s">
        <v>2644</v>
      </c>
      <c r="E205" s="864" t="s">
        <v>2645</v>
      </c>
      <c r="F205" s="604" t="s">
        <v>2702</v>
      </c>
      <c r="G205" s="849" t="s">
        <v>1910</v>
      </c>
      <c r="H205" s="849" t="s">
        <v>1222</v>
      </c>
      <c r="I205" s="1115" t="s">
        <v>2646</v>
      </c>
      <c r="J205" s="1118" t="s">
        <v>1144</v>
      </c>
      <c r="K205" s="1115" t="s">
        <v>2647</v>
      </c>
      <c r="L205" s="844">
        <v>4</v>
      </c>
      <c r="M205" s="844">
        <v>15</v>
      </c>
      <c r="N205" s="628"/>
      <c r="O205" s="613"/>
      <c r="P205" s="613"/>
      <c r="Q205" s="613"/>
      <c r="R205" s="613"/>
      <c r="S205" s="613"/>
      <c r="T205" s="613"/>
      <c r="U205" s="613"/>
      <c r="V205" s="613"/>
      <c r="W205" s="613"/>
      <c r="X205" s="613"/>
      <c r="Y205" s="637"/>
      <c r="Z205" s="422">
        <f t="shared" si="8"/>
        <v>0</v>
      </c>
      <c r="AA205" s="422">
        <f t="shared" si="9"/>
        <v>0</v>
      </c>
    </row>
    <row r="206" spans="1:27" ht="49.9" customHeight="1" x14ac:dyDescent="0.2">
      <c r="A206" s="1103"/>
      <c r="B206" s="845" t="s">
        <v>1174</v>
      </c>
      <c r="C206" s="846" t="s">
        <v>1142</v>
      </c>
      <c r="D206" s="1114"/>
      <c r="E206" s="864" t="s">
        <v>2645</v>
      </c>
      <c r="F206" s="604" t="s">
        <v>2703</v>
      </c>
      <c r="G206" s="849" t="s">
        <v>1911</v>
      </c>
      <c r="H206" s="849" t="s">
        <v>1222</v>
      </c>
      <c r="I206" s="1116"/>
      <c r="J206" s="1119"/>
      <c r="K206" s="1116"/>
      <c r="L206" s="844">
        <v>4</v>
      </c>
      <c r="M206" s="844">
        <v>15</v>
      </c>
      <c r="N206" s="628"/>
      <c r="O206" s="613"/>
      <c r="P206" s="613"/>
      <c r="Q206" s="613"/>
      <c r="R206" s="613"/>
      <c r="S206" s="613"/>
      <c r="T206" s="613"/>
      <c r="U206" s="613"/>
      <c r="V206" s="613"/>
      <c r="W206" s="613"/>
      <c r="X206" s="613"/>
      <c r="Y206" s="637"/>
      <c r="Z206" s="422"/>
      <c r="AA206" s="422"/>
    </row>
    <row r="207" spans="1:27" ht="55.9" customHeight="1" x14ac:dyDescent="0.2">
      <c r="A207" s="1103"/>
      <c r="B207" s="845" t="s">
        <v>1174</v>
      </c>
      <c r="C207" s="848" t="s">
        <v>1142</v>
      </c>
      <c r="D207" s="1114"/>
      <c r="E207" s="864" t="s">
        <v>2645</v>
      </c>
      <c r="F207" s="604" t="s">
        <v>2704</v>
      </c>
      <c r="G207" s="849" t="s">
        <v>1868</v>
      </c>
      <c r="H207" s="849" t="s">
        <v>1222</v>
      </c>
      <c r="I207" s="1117"/>
      <c r="J207" s="1120"/>
      <c r="K207" s="1117"/>
      <c r="L207" s="844">
        <v>4</v>
      </c>
      <c r="M207" s="844">
        <v>15</v>
      </c>
      <c r="N207" s="628"/>
      <c r="O207" s="613"/>
      <c r="P207" s="613"/>
      <c r="Q207" s="613"/>
      <c r="R207" s="613"/>
      <c r="S207" s="613"/>
      <c r="T207" s="613"/>
      <c r="U207" s="613"/>
      <c r="V207" s="613"/>
      <c r="W207" s="613"/>
      <c r="X207" s="613"/>
      <c r="Y207" s="637"/>
      <c r="Z207" s="422">
        <f t="shared" si="8"/>
        <v>0</v>
      </c>
      <c r="AA207" s="422">
        <f t="shared" si="9"/>
        <v>0</v>
      </c>
    </row>
    <row r="208" spans="1:27" ht="55.9" customHeight="1" x14ac:dyDescent="0.2">
      <c r="A208" s="1103"/>
      <c r="B208" s="844" t="s">
        <v>1174</v>
      </c>
      <c r="C208" s="848" t="s">
        <v>1142</v>
      </c>
      <c r="D208" s="1114"/>
      <c r="E208" s="864" t="s">
        <v>2648</v>
      </c>
      <c r="F208" s="604" t="s">
        <v>2705</v>
      </c>
      <c r="G208" s="849" t="s">
        <v>1910</v>
      </c>
      <c r="H208" s="849" t="s">
        <v>1222</v>
      </c>
      <c r="I208" s="1115" t="s">
        <v>2649</v>
      </c>
      <c r="J208" s="849" t="s">
        <v>1144</v>
      </c>
      <c r="K208" s="1115" t="s">
        <v>2650</v>
      </c>
      <c r="L208" s="844">
        <v>12</v>
      </c>
      <c r="M208" s="844">
        <v>15</v>
      </c>
      <c r="N208" s="628"/>
      <c r="O208" s="613"/>
      <c r="P208" s="613"/>
      <c r="Q208" s="613"/>
      <c r="R208" s="613"/>
      <c r="S208" s="613"/>
      <c r="T208" s="613"/>
      <c r="U208" s="613"/>
      <c r="V208" s="613"/>
      <c r="W208" s="613"/>
      <c r="X208" s="613"/>
      <c r="Y208" s="637"/>
      <c r="Z208" s="422"/>
      <c r="AA208" s="422"/>
    </row>
    <row r="209" spans="1:27" ht="55.9" customHeight="1" x14ac:dyDescent="0.2">
      <c r="A209" s="1103"/>
      <c r="B209" s="844" t="s">
        <v>1174</v>
      </c>
      <c r="C209" s="848" t="s">
        <v>1142</v>
      </c>
      <c r="D209" s="1114"/>
      <c r="E209" s="864" t="s">
        <v>2648</v>
      </c>
      <c r="F209" s="604" t="s">
        <v>2706</v>
      </c>
      <c r="G209" s="849" t="s">
        <v>1911</v>
      </c>
      <c r="H209" s="849" t="s">
        <v>1222</v>
      </c>
      <c r="I209" s="1116"/>
      <c r="J209" s="849" t="s">
        <v>1144</v>
      </c>
      <c r="K209" s="1116"/>
      <c r="L209" s="844">
        <v>12</v>
      </c>
      <c r="M209" s="844">
        <v>15</v>
      </c>
      <c r="N209" s="628"/>
      <c r="O209" s="613"/>
      <c r="P209" s="613"/>
      <c r="Q209" s="613"/>
      <c r="R209" s="613"/>
      <c r="S209" s="613"/>
      <c r="T209" s="613"/>
      <c r="U209" s="613"/>
      <c r="V209" s="613"/>
      <c r="W209" s="613"/>
      <c r="X209" s="613"/>
      <c r="Y209" s="637"/>
      <c r="Z209" s="422"/>
      <c r="AA209" s="422"/>
    </row>
    <row r="210" spans="1:27" ht="57.6" customHeight="1" x14ac:dyDescent="0.2">
      <c r="A210" s="1100"/>
      <c r="B210" s="844" t="s">
        <v>1174</v>
      </c>
      <c r="C210" s="848" t="s">
        <v>1142</v>
      </c>
      <c r="D210" s="1114"/>
      <c r="E210" s="864" t="s">
        <v>2648</v>
      </c>
      <c r="F210" s="604" t="s">
        <v>2707</v>
      </c>
      <c r="G210" s="849" t="s">
        <v>1868</v>
      </c>
      <c r="H210" s="849" t="s">
        <v>1222</v>
      </c>
      <c r="I210" s="1117"/>
      <c r="J210" s="849" t="s">
        <v>1144</v>
      </c>
      <c r="K210" s="1117"/>
      <c r="L210" s="844">
        <v>12</v>
      </c>
      <c r="M210" s="844">
        <v>15</v>
      </c>
      <c r="N210" s="628"/>
      <c r="O210" s="613"/>
      <c r="P210" s="613"/>
      <c r="Q210" s="613"/>
      <c r="R210" s="613"/>
      <c r="S210" s="613"/>
      <c r="T210" s="613"/>
      <c r="U210" s="613"/>
      <c r="V210" s="613"/>
      <c r="W210" s="613"/>
      <c r="X210" s="613"/>
      <c r="Y210" s="637"/>
      <c r="Z210" s="422">
        <f t="shared" si="8"/>
        <v>0</v>
      </c>
      <c r="AA210" s="422">
        <f t="shared" si="9"/>
        <v>0</v>
      </c>
    </row>
    <row r="211" spans="1:27" ht="68.25" customHeight="1" x14ac:dyDescent="0.2">
      <c r="A211" s="865">
        <v>85</v>
      </c>
      <c r="B211" s="844" t="s">
        <v>1174</v>
      </c>
      <c r="C211" s="848" t="s">
        <v>1142</v>
      </c>
      <c r="D211" s="378" t="s">
        <v>2671</v>
      </c>
      <c r="E211" s="866" t="s">
        <v>2672</v>
      </c>
      <c r="F211" s="604" t="s">
        <v>2673</v>
      </c>
      <c r="G211" s="849" t="s">
        <v>2674</v>
      </c>
      <c r="H211" s="849" t="s">
        <v>2675</v>
      </c>
      <c r="I211" s="378" t="s">
        <v>2676</v>
      </c>
      <c r="J211" s="849" t="s">
        <v>1144</v>
      </c>
      <c r="K211" s="867"/>
      <c r="L211" s="844">
        <v>1</v>
      </c>
      <c r="M211" s="844">
        <v>20</v>
      </c>
      <c r="N211" s="628"/>
      <c r="O211" s="613"/>
      <c r="P211" s="613"/>
      <c r="Q211" s="613"/>
      <c r="R211" s="613"/>
      <c r="S211" s="613"/>
      <c r="T211" s="613"/>
      <c r="U211" s="613"/>
      <c r="V211" s="613"/>
      <c r="W211" s="613"/>
      <c r="X211" s="613"/>
      <c r="Y211" s="637"/>
      <c r="Z211" s="422"/>
      <c r="AA211" s="422"/>
    </row>
    <row r="212" spans="1:27" ht="70.5" customHeight="1" x14ac:dyDescent="0.2">
      <c r="A212" s="1099">
        <v>86</v>
      </c>
      <c r="B212" s="845" t="s">
        <v>1174</v>
      </c>
      <c r="C212" s="848" t="s">
        <v>1142</v>
      </c>
      <c r="D212" s="1115" t="s">
        <v>2651</v>
      </c>
      <c r="E212" s="866" t="s">
        <v>2652</v>
      </c>
      <c r="F212" s="420" t="s">
        <v>2708</v>
      </c>
      <c r="G212" s="849" t="s">
        <v>1910</v>
      </c>
      <c r="H212" s="849" t="s">
        <v>1222</v>
      </c>
      <c r="I212" s="1115" t="s">
        <v>2654</v>
      </c>
      <c r="J212" s="1118" t="s">
        <v>1144</v>
      </c>
      <c r="K212" s="1115" t="s">
        <v>2655</v>
      </c>
      <c r="L212" s="844">
        <v>4</v>
      </c>
      <c r="M212" s="844">
        <v>15</v>
      </c>
      <c r="N212" s="628"/>
      <c r="O212" s="613"/>
      <c r="P212" s="613"/>
      <c r="Q212" s="613"/>
      <c r="R212" s="613"/>
      <c r="S212" s="613"/>
      <c r="T212" s="613"/>
      <c r="U212" s="613"/>
      <c r="V212" s="613"/>
      <c r="W212" s="613"/>
      <c r="X212" s="613"/>
      <c r="Y212" s="637"/>
      <c r="Z212" s="422">
        <f t="shared" si="8"/>
        <v>0</v>
      </c>
      <c r="AA212" s="422">
        <f t="shared" si="9"/>
        <v>0</v>
      </c>
    </row>
    <row r="213" spans="1:27" ht="70.5" customHeight="1" x14ac:dyDescent="0.2">
      <c r="A213" s="1103"/>
      <c r="B213" s="845" t="s">
        <v>1174</v>
      </c>
      <c r="C213" s="848" t="s">
        <v>1142</v>
      </c>
      <c r="D213" s="1116"/>
      <c r="E213" s="866" t="s">
        <v>2652</v>
      </c>
      <c r="F213" s="420" t="s">
        <v>2709</v>
      </c>
      <c r="G213" s="849" t="s">
        <v>1911</v>
      </c>
      <c r="H213" s="849" t="s">
        <v>1222</v>
      </c>
      <c r="I213" s="1116"/>
      <c r="J213" s="1119"/>
      <c r="K213" s="1116"/>
      <c r="L213" s="844">
        <v>4</v>
      </c>
      <c r="M213" s="844">
        <v>15</v>
      </c>
      <c r="N213" s="628"/>
      <c r="O213" s="613"/>
      <c r="P213" s="613"/>
      <c r="Q213" s="613"/>
      <c r="R213" s="613"/>
      <c r="S213" s="613"/>
      <c r="T213" s="613"/>
      <c r="U213" s="613"/>
      <c r="V213" s="613"/>
      <c r="W213" s="613"/>
      <c r="X213" s="613"/>
      <c r="Y213" s="637"/>
      <c r="Z213" s="422"/>
      <c r="AA213" s="422"/>
    </row>
    <row r="214" spans="1:27" ht="70.5" customHeight="1" x14ac:dyDescent="0.2">
      <c r="A214" s="1103"/>
      <c r="B214" s="845" t="s">
        <v>1174</v>
      </c>
      <c r="C214" s="848" t="s">
        <v>1142</v>
      </c>
      <c r="D214" s="1116"/>
      <c r="E214" s="866" t="s">
        <v>2652</v>
      </c>
      <c r="F214" s="420" t="s">
        <v>2657</v>
      </c>
      <c r="G214" s="849" t="s">
        <v>1868</v>
      </c>
      <c r="H214" s="849" t="s">
        <v>1222</v>
      </c>
      <c r="I214" s="1117"/>
      <c r="J214" s="1120"/>
      <c r="K214" s="1117"/>
      <c r="L214" s="844">
        <v>4</v>
      </c>
      <c r="M214" s="844">
        <v>15</v>
      </c>
      <c r="N214" s="628"/>
      <c r="O214" s="613"/>
      <c r="P214" s="613"/>
      <c r="Q214" s="613"/>
      <c r="R214" s="613"/>
      <c r="S214" s="613"/>
      <c r="T214" s="613"/>
      <c r="U214" s="613"/>
      <c r="V214" s="613"/>
      <c r="W214" s="613"/>
      <c r="X214" s="613"/>
      <c r="Y214" s="637"/>
      <c r="Z214" s="422"/>
      <c r="AA214" s="422"/>
    </row>
    <row r="215" spans="1:27" ht="70.5" customHeight="1" x14ac:dyDescent="0.2">
      <c r="A215" s="1103"/>
      <c r="B215" s="845" t="s">
        <v>1174</v>
      </c>
      <c r="C215" s="848" t="s">
        <v>1142</v>
      </c>
      <c r="D215" s="1116"/>
      <c r="E215" s="866" t="s">
        <v>2658</v>
      </c>
      <c r="F215" s="420" t="s">
        <v>2710</v>
      </c>
      <c r="G215" s="849" t="s">
        <v>1910</v>
      </c>
      <c r="H215" s="849" t="s">
        <v>1222</v>
      </c>
      <c r="I215" s="1115" t="s">
        <v>2660</v>
      </c>
      <c r="J215" s="1118" t="s">
        <v>1144</v>
      </c>
      <c r="K215" s="1115" t="s">
        <v>2661</v>
      </c>
      <c r="L215" s="844">
        <v>12</v>
      </c>
      <c r="M215" s="844">
        <v>15</v>
      </c>
      <c r="N215" s="628"/>
      <c r="O215" s="613"/>
      <c r="P215" s="613"/>
      <c r="Q215" s="613"/>
      <c r="R215" s="613"/>
      <c r="S215" s="613"/>
      <c r="T215" s="613"/>
      <c r="U215" s="613"/>
      <c r="V215" s="613"/>
      <c r="W215" s="613"/>
      <c r="X215" s="613"/>
      <c r="Y215" s="637"/>
      <c r="Z215" s="422"/>
      <c r="AA215" s="422"/>
    </row>
    <row r="216" spans="1:27" ht="110.25" customHeight="1" x14ac:dyDescent="0.2">
      <c r="A216" s="1103"/>
      <c r="B216" s="844" t="s">
        <v>1174</v>
      </c>
      <c r="C216" s="848" t="s">
        <v>1142</v>
      </c>
      <c r="D216" s="1116"/>
      <c r="E216" s="866" t="s">
        <v>2658</v>
      </c>
      <c r="F216" s="420" t="s">
        <v>2711</v>
      </c>
      <c r="G216" s="849" t="s">
        <v>1911</v>
      </c>
      <c r="H216" s="849" t="s">
        <v>1222</v>
      </c>
      <c r="I216" s="1117"/>
      <c r="J216" s="1120"/>
      <c r="K216" s="1117"/>
      <c r="L216" s="847">
        <v>12</v>
      </c>
      <c r="M216" s="847">
        <v>15</v>
      </c>
      <c r="N216" s="628"/>
      <c r="O216" s="613"/>
      <c r="P216" s="613"/>
      <c r="Q216" s="613"/>
      <c r="R216" s="613"/>
      <c r="S216" s="613"/>
      <c r="T216" s="613"/>
      <c r="U216" s="613"/>
      <c r="V216" s="613"/>
      <c r="W216" s="613"/>
      <c r="X216" s="613"/>
      <c r="Y216" s="637"/>
      <c r="Z216" s="422"/>
      <c r="AA216" s="422"/>
    </row>
    <row r="217" spans="1:27" ht="166.5" customHeight="1" x14ac:dyDescent="0.2">
      <c r="A217" s="1103"/>
      <c r="B217" s="844" t="s">
        <v>1174</v>
      </c>
      <c r="C217" s="848" t="s">
        <v>1142</v>
      </c>
      <c r="D217" s="1116"/>
      <c r="E217" s="866" t="s">
        <v>2658</v>
      </c>
      <c r="F217" s="420" t="s">
        <v>2712</v>
      </c>
      <c r="G217" s="849" t="s">
        <v>1868</v>
      </c>
      <c r="H217" s="849" t="s">
        <v>1222</v>
      </c>
      <c r="I217" s="378" t="s">
        <v>2664</v>
      </c>
      <c r="J217" s="849" t="s">
        <v>1144</v>
      </c>
      <c r="K217" s="867" t="s">
        <v>2661</v>
      </c>
      <c r="L217" s="847">
        <v>12</v>
      </c>
      <c r="M217" s="847">
        <v>15</v>
      </c>
      <c r="N217" s="628"/>
      <c r="O217" s="613"/>
      <c r="P217" s="613"/>
      <c r="Q217" s="613"/>
      <c r="R217" s="613"/>
      <c r="S217" s="613"/>
      <c r="T217" s="613"/>
      <c r="U217" s="613"/>
      <c r="V217" s="613"/>
      <c r="W217" s="613"/>
      <c r="X217" s="613"/>
      <c r="Y217" s="637"/>
      <c r="Z217" s="422">
        <f t="shared" si="8"/>
        <v>0</v>
      </c>
      <c r="AA217" s="422">
        <f t="shared" si="9"/>
        <v>0</v>
      </c>
    </row>
    <row r="218" spans="1:27" ht="70.5" customHeight="1" x14ac:dyDescent="0.2">
      <c r="A218" s="1100"/>
      <c r="B218" s="844" t="s">
        <v>1174</v>
      </c>
      <c r="C218" s="848" t="s">
        <v>1142</v>
      </c>
      <c r="D218" s="1117"/>
      <c r="E218" s="866" t="s">
        <v>2665</v>
      </c>
      <c r="F218" s="420" t="s">
        <v>2666</v>
      </c>
      <c r="G218" s="849" t="s">
        <v>2667</v>
      </c>
      <c r="H218" s="849" t="s">
        <v>2668</v>
      </c>
      <c r="I218" s="378" t="s">
        <v>2669</v>
      </c>
      <c r="J218" s="849" t="s">
        <v>1144</v>
      </c>
      <c r="K218" s="867" t="s">
        <v>2670</v>
      </c>
      <c r="L218" s="844">
        <v>3</v>
      </c>
      <c r="M218" s="844">
        <v>15</v>
      </c>
      <c r="N218" s="628"/>
      <c r="O218" s="613"/>
      <c r="P218" s="613"/>
      <c r="Q218" s="613"/>
      <c r="R218" s="613"/>
      <c r="S218" s="613"/>
      <c r="T218" s="613"/>
      <c r="U218" s="613"/>
      <c r="V218" s="613"/>
      <c r="W218" s="613"/>
      <c r="X218" s="613"/>
      <c r="Y218" s="637"/>
      <c r="Z218" s="422">
        <f t="shared" si="8"/>
        <v>0</v>
      </c>
      <c r="AA218" s="422">
        <f t="shared" si="9"/>
        <v>0</v>
      </c>
    </row>
    <row r="219" spans="1:27" ht="87.75" customHeight="1" x14ac:dyDescent="0.2">
      <c r="A219" s="865">
        <v>87</v>
      </c>
      <c r="B219" s="845" t="s">
        <v>1174</v>
      </c>
      <c r="C219" s="848" t="s">
        <v>1142</v>
      </c>
      <c r="D219" s="378" t="s">
        <v>2677</v>
      </c>
      <c r="E219" s="866" t="s">
        <v>2678</v>
      </c>
      <c r="F219" s="420" t="s">
        <v>1223</v>
      </c>
      <c r="G219" s="849" t="s">
        <v>2679</v>
      </c>
      <c r="H219" s="849" t="s">
        <v>2680</v>
      </c>
      <c r="I219" s="378" t="s">
        <v>2681</v>
      </c>
      <c r="J219" s="849" t="s">
        <v>1144</v>
      </c>
      <c r="K219" s="867" t="s">
        <v>2682</v>
      </c>
      <c r="L219" s="377">
        <v>4</v>
      </c>
      <c r="M219" s="628">
        <v>45</v>
      </c>
      <c r="N219" s="628"/>
      <c r="O219" s="613"/>
      <c r="P219" s="613"/>
      <c r="Q219" s="613"/>
      <c r="R219" s="613"/>
      <c r="S219" s="613"/>
      <c r="T219" s="613"/>
      <c r="U219" s="613"/>
      <c r="V219" s="613"/>
      <c r="W219" s="613"/>
      <c r="X219" s="613"/>
      <c r="Y219" s="637"/>
      <c r="Z219" s="422">
        <f t="shared" si="8"/>
        <v>0</v>
      </c>
      <c r="AA219" s="422">
        <f t="shared" si="9"/>
        <v>0</v>
      </c>
    </row>
    <row r="220" spans="1:27" ht="134.25" customHeight="1" x14ac:dyDescent="0.2">
      <c r="A220" s="1090">
        <v>88</v>
      </c>
      <c r="B220" s="379" t="s">
        <v>2098</v>
      </c>
      <c r="C220" s="610" t="s">
        <v>1142</v>
      </c>
      <c r="D220" s="1091" t="s">
        <v>1057</v>
      </c>
      <c r="E220" s="765"/>
      <c r="F220" s="629" t="s">
        <v>1547</v>
      </c>
      <c r="G220" s="377" t="s">
        <v>2571</v>
      </c>
      <c r="H220" s="406" t="s">
        <v>2046</v>
      </c>
      <c r="I220" s="382" t="s">
        <v>2570</v>
      </c>
      <c r="J220" s="377" t="s">
        <v>1110</v>
      </c>
      <c r="K220" s="422" t="s">
        <v>1546</v>
      </c>
      <c r="L220" s="377">
        <v>1</v>
      </c>
      <c r="M220" s="610">
        <v>30</v>
      </c>
      <c r="N220" s="610"/>
      <c r="O220" s="613"/>
      <c r="P220" s="613"/>
      <c r="Q220" s="613"/>
      <c r="R220" s="613"/>
      <c r="S220" s="613"/>
      <c r="T220" s="613"/>
      <c r="U220" s="613"/>
      <c r="V220" s="613"/>
      <c r="W220" s="613"/>
      <c r="X220" s="613"/>
      <c r="Y220" s="637"/>
      <c r="Z220" s="422">
        <f t="shared" si="8"/>
        <v>0</v>
      </c>
      <c r="AA220" s="422">
        <f t="shared" si="9"/>
        <v>0</v>
      </c>
    </row>
    <row r="221" spans="1:27" ht="63.75" x14ac:dyDescent="0.2">
      <c r="A221" s="1090"/>
      <c r="B221" s="379" t="s">
        <v>2098</v>
      </c>
      <c r="C221" s="610" t="s">
        <v>1142</v>
      </c>
      <c r="D221" s="1091"/>
      <c r="E221" s="765"/>
      <c r="F221" s="629" t="s">
        <v>1548</v>
      </c>
      <c r="G221" s="377" t="s">
        <v>2572</v>
      </c>
      <c r="H221" s="406" t="s">
        <v>2046</v>
      </c>
      <c r="I221" s="382" t="s">
        <v>2385</v>
      </c>
      <c r="J221" s="377" t="s">
        <v>1110</v>
      </c>
      <c r="K221" s="422" t="s">
        <v>1546</v>
      </c>
      <c r="L221" s="377">
        <v>1</v>
      </c>
      <c r="M221" s="610">
        <v>30</v>
      </c>
      <c r="N221" s="610"/>
      <c r="O221" s="613"/>
      <c r="P221" s="613"/>
      <c r="Q221" s="613"/>
      <c r="R221" s="613"/>
      <c r="S221" s="613"/>
      <c r="T221" s="613"/>
      <c r="U221" s="613"/>
      <c r="V221" s="613"/>
      <c r="W221" s="613"/>
      <c r="X221" s="613"/>
      <c r="Y221" s="637"/>
      <c r="Z221" s="422">
        <f t="shared" si="8"/>
        <v>0</v>
      </c>
      <c r="AA221" s="422">
        <f t="shared" si="9"/>
        <v>0</v>
      </c>
    </row>
    <row r="222" spans="1:27" ht="168.75" customHeight="1" x14ac:dyDescent="0.2">
      <c r="A222" s="1090"/>
      <c r="B222" s="379" t="s">
        <v>1174</v>
      </c>
      <c r="C222" s="610" t="s">
        <v>1142</v>
      </c>
      <c r="D222" s="1091"/>
      <c r="E222" s="765"/>
      <c r="F222" s="629" t="s">
        <v>1549</v>
      </c>
      <c r="G222" s="377" t="s">
        <v>2572</v>
      </c>
      <c r="H222" s="406" t="s">
        <v>2046</v>
      </c>
      <c r="I222" s="382" t="s">
        <v>2573</v>
      </c>
      <c r="J222" s="377" t="s">
        <v>1110</v>
      </c>
      <c r="K222" s="380" t="s">
        <v>1058</v>
      </c>
      <c r="L222" s="377">
        <v>1</v>
      </c>
      <c r="M222" s="610">
        <v>30</v>
      </c>
      <c r="N222" s="610"/>
      <c r="O222" s="613"/>
      <c r="P222" s="613"/>
      <c r="Q222" s="613"/>
      <c r="R222" s="613"/>
      <c r="S222" s="613"/>
      <c r="T222" s="613"/>
      <c r="U222" s="613"/>
      <c r="V222" s="613"/>
      <c r="W222" s="613"/>
      <c r="X222" s="613"/>
      <c r="Y222" s="637"/>
      <c r="Z222" s="422">
        <f t="shared" si="8"/>
        <v>0</v>
      </c>
      <c r="AA222" s="422">
        <f t="shared" si="9"/>
        <v>0</v>
      </c>
    </row>
    <row r="223" spans="1:27" ht="102" x14ac:dyDescent="0.2">
      <c r="A223" s="1090"/>
      <c r="B223" s="379" t="s">
        <v>1174</v>
      </c>
      <c r="C223" s="610" t="s">
        <v>1142</v>
      </c>
      <c r="D223" s="1091"/>
      <c r="E223" s="765"/>
      <c r="F223" s="629" t="s">
        <v>2047</v>
      </c>
      <c r="G223" s="377" t="s">
        <v>2572</v>
      </c>
      <c r="H223" s="406" t="s">
        <v>2046</v>
      </c>
      <c r="I223" s="382" t="s">
        <v>2386</v>
      </c>
      <c r="J223" s="377" t="s">
        <v>1110</v>
      </c>
      <c r="K223" s="380" t="s">
        <v>1058</v>
      </c>
      <c r="L223" s="377">
        <v>1</v>
      </c>
      <c r="M223" s="610">
        <v>30</v>
      </c>
      <c r="N223" s="610"/>
      <c r="O223" s="613"/>
      <c r="P223" s="613"/>
      <c r="Q223" s="613"/>
      <c r="R223" s="613"/>
      <c r="S223" s="613"/>
      <c r="T223" s="613"/>
      <c r="U223" s="613"/>
      <c r="V223" s="613"/>
      <c r="W223" s="613"/>
      <c r="X223" s="613"/>
      <c r="Y223" s="637"/>
      <c r="Z223" s="422">
        <f t="shared" si="8"/>
        <v>0</v>
      </c>
      <c r="AA223" s="422">
        <f t="shared" si="9"/>
        <v>0</v>
      </c>
    </row>
    <row r="224" spans="1:27" ht="159" customHeight="1" x14ac:dyDescent="0.2">
      <c r="A224" s="1100"/>
      <c r="B224" s="399" t="s">
        <v>1203</v>
      </c>
      <c r="C224" s="610" t="s">
        <v>1142</v>
      </c>
      <c r="D224" s="1104"/>
      <c r="E224" s="766"/>
      <c r="F224" s="638" t="s">
        <v>2048</v>
      </c>
      <c r="G224" s="377" t="s">
        <v>2572</v>
      </c>
      <c r="H224" s="406" t="s">
        <v>2046</v>
      </c>
      <c r="I224" s="382" t="s">
        <v>2574</v>
      </c>
      <c r="J224" s="377" t="s">
        <v>1110</v>
      </c>
      <c r="K224" s="380" t="s">
        <v>1550</v>
      </c>
      <c r="L224" s="377">
        <v>1</v>
      </c>
      <c r="M224" s="610">
        <v>30</v>
      </c>
      <c r="N224" s="610"/>
      <c r="O224" s="613"/>
      <c r="P224" s="613"/>
      <c r="Q224" s="613"/>
      <c r="R224" s="613"/>
      <c r="S224" s="613"/>
      <c r="T224" s="613"/>
      <c r="U224" s="613"/>
      <c r="V224" s="613"/>
      <c r="W224" s="613"/>
      <c r="X224" s="613"/>
      <c r="Y224" s="637"/>
      <c r="Z224" s="422">
        <f t="shared" si="8"/>
        <v>0</v>
      </c>
      <c r="AA224" s="422">
        <f t="shared" si="9"/>
        <v>0</v>
      </c>
    </row>
    <row r="225" spans="1:27" ht="114" customHeight="1" x14ac:dyDescent="0.2">
      <c r="A225" s="1090"/>
      <c r="B225" s="379" t="s">
        <v>1162</v>
      </c>
      <c r="C225" s="610" t="s">
        <v>1142</v>
      </c>
      <c r="D225" s="1102"/>
      <c r="E225" s="765"/>
      <c r="F225" s="629" t="s">
        <v>1552</v>
      </c>
      <c r="G225" s="377" t="s">
        <v>2572</v>
      </c>
      <c r="H225" s="406" t="s">
        <v>2046</v>
      </c>
      <c r="I225" s="382" t="s">
        <v>2575</v>
      </c>
      <c r="J225" s="377" t="s">
        <v>1110</v>
      </c>
      <c r="K225" s="380" t="s">
        <v>1551</v>
      </c>
      <c r="L225" s="377">
        <v>1</v>
      </c>
      <c r="M225" s="610">
        <v>30</v>
      </c>
      <c r="N225" s="610"/>
      <c r="O225" s="613"/>
      <c r="P225" s="613"/>
      <c r="Q225" s="613"/>
      <c r="R225" s="613"/>
      <c r="S225" s="613"/>
      <c r="T225" s="613"/>
      <c r="U225" s="613"/>
      <c r="V225" s="613"/>
      <c r="W225" s="613"/>
      <c r="X225" s="613"/>
      <c r="Y225" s="637"/>
      <c r="Z225" s="422">
        <f t="shared" si="8"/>
        <v>0</v>
      </c>
      <c r="AA225" s="422">
        <f t="shared" si="9"/>
        <v>0</v>
      </c>
    </row>
    <row r="226" spans="1:27" ht="50.1" customHeight="1" x14ac:dyDescent="0.2">
      <c r="A226" s="1090">
        <v>89</v>
      </c>
      <c r="B226" s="379" t="s">
        <v>1172</v>
      </c>
      <c r="C226" s="610" t="s">
        <v>1142</v>
      </c>
      <c r="D226" s="1091" t="s">
        <v>1175</v>
      </c>
      <c r="E226" s="1112"/>
      <c r="F226" s="1091" t="s">
        <v>1179</v>
      </c>
      <c r="G226" s="377" t="s">
        <v>1806</v>
      </c>
      <c r="H226" s="1111" t="s">
        <v>1176</v>
      </c>
      <c r="I226" s="1091" t="s">
        <v>1177</v>
      </c>
      <c r="J226" s="377" t="s">
        <v>1224</v>
      </c>
      <c r="K226" s="1093" t="s">
        <v>1178</v>
      </c>
      <c r="L226" s="377">
        <v>3</v>
      </c>
      <c r="M226" s="610">
        <v>45</v>
      </c>
      <c r="N226" s="610"/>
      <c r="O226" s="611"/>
      <c r="P226" s="611"/>
      <c r="Q226" s="611"/>
      <c r="R226" s="611"/>
      <c r="S226" s="611"/>
      <c r="T226" s="611"/>
      <c r="U226" s="611"/>
      <c r="V226" s="611"/>
      <c r="W226" s="611"/>
      <c r="X226" s="611"/>
      <c r="Y226" s="612"/>
      <c r="Z226" s="422">
        <f t="shared" si="8"/>
        <v>0</v>
      </c>
      <c r="AA226" s="422">
        <f t="shared" si="9"/>
        <v>0</v>
      </c>
    </row>
    <row r="227" spans="1:27" ht="19.899999999999999" customHeight="1" x14ac:dyDescent="0.2">
      <c r="A227" s="1090"/>
      <c r="B227" s="379" t="s">
        <v>1172</v>
      </c>
      <c r="C227" s="610" t="s">
        <v>1142</v>
      </c>
      <c r="D227" s="1091"/>
      <c r="E227" s="1112"/>
      <c r="F227" s="1091"/>
      <c r="G227" s="377" t="s">
        <v>1910</v>
      </c>
      <c r="H227" s="1111"/>
      <c r="I227" s="1091"/>
      <c r="J227" s="377" t="s">
        <v>1224</v>
      </c>
      <c r="K227" s="1093"/>
      <c r="L227" s="377">
        <v>3</v>
      </c>
      <c r="M227" s="610">
        <v>45</v>
      </c>
      <c r="N227" s="610"/>
      <c r="O227" s="611"/>
      <c r="P227" s="611"/>
      <c r="Q227" s="611"/>
      <c r="R227" s="611"/>
      <c r="S227" s="611"/>
      <c r="T227" s="611"/>
      <c r="U227" s="611"/>
      <c r="V227" s="611"/>
      <c r="W227" s="611"/>
      <c r="X227" s="611"/>
      <c r="Y227" s="612"/>
      <c r="Z227" s="422">
        <f t="shared" si="8"/>
        <v>0</v>
      </c>
      <c r="AA227" s="422">
        <f t="shared" si="9"/>
        <v>0</v>
      </c>
    </row>
    <row r="228" spans="1:27" ht="19.899999999999999" customHeight="1" x14ac:dyDescent="0.2">
      <c r="A228" s="1090"/>
      <c r="B228" s="379" t="s">
        <v>1172</v>
      </c>
      <c r="C228" s="610" t="s">
        <v>1142</v>
      </c>
      <c r="D228" s="1091"/>
      <c r="E228" s="1112"/>
      <c r="F228" s="1091"/>
      <c r="G228" s="377" t="s">
        <v>1911</v>
      </c>
      <c r="H228" s="1111"/>
      <c r="I228" s="1091"/>
      <c r="J228" s="377" t="s">
        <v>1224</v>
      </c>
      <c r="K228" s="1093"/>
      <c r="L228" s="377">
        <v>3</v>
      </c>
      <c r="M228" s="610">
        <v>45</v>
      </c>
      <c r="N228" s="610"/>
      <c r="O228" s="611"/>
      <c r="P228" s="611"/>
      <c r="Q228" s="611"/>
      <c r="R228" s="611"/>
      <c r="S228" s="611"/>
      <c r="T228" s="611"/>
      <c r="U228" s="611"/>
      <c r="V228" s="611"/>
      <c r="W228" s="611"/>
      <c r="X228" s="611"/>
      <c r="Y228" s="612"/>
      <c r="Z228" s="422">
        <f t="shared" si="8"/>
        <v>0</v>
      </c>
      <c r="AA228" s="422">
        <f t="shared" si="9"/>
        <v>0</v>
      </c>
    </row>
    <row r="229" spans="1:27" ht="19.899999999999999" customHeight="1" x14ac:dyDescent="0.2">
      <c r="A229" s="1090"/>
      <c r="B229" s="379" t="s">
        <v>1172</v>
      </c>
      <c r="C229" s="610" t="s">
        <v>1142</v>
      </c>
      <c r="D229" s="1091"/>
      <c r="E229" s="1112"/>
      <c r="F229" s="1091"/>
      <c r="G229" s="377" t="s">
        <v>1868</v>
      </c>
      <c r="H229" s="1111"/>
      <c r="I229" s="1091"/>
      <c r="J229" s="377" t="s">
        <v>1224</v>
      </c>
      <c r="K229" s="1093"/>
      <c r="L229" s="377">
        <v>3</v>
      </c>
      <c r="M229" s="610">
        <v>45</v>
      </c>
      <c r="N229" s="610"/>
      <c r="O229" s="611"/>
      <c r="P229" s="611"/>
      <c r="Q229" s="611"/>
      <c r="R229" s="611"/>
      <c r="S229" s="611"/>
      <c r="T229" s="611"/>
      <c r="U229" s="611"/>
      <c r="V229" s="611"/>
      <c r="W229" s="611"/>
      <c r="X229" s="611"/>
      <c r="Y229" s="612"/>
      <c r="Z229" s="422">
        <f t="shared" si="8"/>
        <v>0</v>
      </c>
      <c r="AA229" s="422">
        <f t="shared" si="9"/>
        <v>0</v>
      </c>
    </row>
    <row r="230" spans="1:27" ht="51" x14ac:dyDescent="0.2">
      <c r="A230" s="1099">
        <v>90</v>
      </c>
      <c r="B230" s="379" t="s">
        <v>1180</v>
      </c>
      <c r="C230" s="610" t="s">
        <v>1181</v>
      </c>
      <c r="D230" s="1101" t="s">
        <v>1182</v>
      </c>
      <c r="E230" s="769"/>
      <c r="F230" s="604" t="s">
        <v>2049</v>
      </c>
      <c r="G230" s="377" t="s">
        <v>1897</v>
      </c>
      <c r="H230" s="377" t="s">
        <v>1101</v>
      </c>
      <c r="I230" s="422" t="s">
        <v>2050</v>
      </c>
      <c r="J230" s="377" t="s">
        <v>1144</v>
      </c>
      <c r="K230" s="380" t="s">
        <v>2051</v>
      </c>
      <c r="L230" s="377">
        <v>1</v>
      </c>
      <c r="M230" s="628">
        <v>20</v>
      </c>
      <c r="N230" s="628"/>
      <c r="O230" s="611"/>
      <c r="P230" s="611"/>
      <c r="Q230" s="611"/>
      <c r="R230" s="611"/>
      <c r="S230" s="611"/>
      <c r="T230" s="611"/>
      <c r="U230" s="611"/>
      <c r="V230" s="611"/>
      <c r="W230" s="611"/>
      <c r="X230" s="611"/>
      <c r="Y230" s="612"/>
      <c r="Z230" s="422">
        <f t="shared" si="8"/>
        <v>0</v>
      </c>
      <c r="AA230" s="422">
        <f t="shared" si="9"/>
        <v>0</v>
      </c>
    </row>
    <row r="231" spans="1:27" ht="51" x14ac:dyDescent="0.2">
      <c r="A231" s="1103"/>
      <c r="B231" s="379" t="s">
        <v>1180</v>
      </c>
      <c r="C231" s="610" t="s">
        <v>1181</v>
      </c>
      <c r="D231" s="1104"/>
      <c r="E231" s="769"/>
      <c r="F231" s="604" t="s">
        <v>2477</v>
      </c>
      <c r="G231" s="377" t="s">
        <v>1897</v>
      </c>
      <c r="H231" s="377" t="s">
        <v>1101</v>
      </c>
      <c r="I231" s="422" t="s">
        <v>2052</v>
      </c>
      <c r="J231" s="377" t="s">
        <v>1144</v>
      </c>
      <c r="K231" s="380" t="s">
        <v>2051</v>
      </c>
      <c r="L231" s="377">
        <v>1</v>
      </c>
      <c r="M231" s="628">
        <v>20</v>
      </c>
      <c r="N231" s="628"/>
      <c r="O231" s="611"/>
      <c r="P231" s="611"/>
      <c r="Q231" s="611"/>
      <c r="R231" s="611"/>
      <c r="S231" s="611"/>
      <c r="T231" s="611"/>
      <c r="U231" s="611"/>
      <c r="V231" s="611"/>
      <c r="W231" s="611"/>
      <c r="X231" s="611"/>
      <c r="Y231" s="612"/>
      <c r="Z231" s="422">
        <f t="shared" si="8"/>
        <v>0</v>
      </c>
      <c r="AA231" s="422">
        <f t="shared" si="9"/>
        <v>0</v>
      </c>
    </row>
    <row r="232" spans="1:27" ht="51" x14ac:dyDescent="0.2">
      <c r="A232" s="1103"/>
      <c r="B232" s="379" t="s">
        <v>1180</v>
      </c>
      <c r="C232" s="610" t="s">
        <v>1181</v>
      </c>
      <c r="D232" s="1104"/>
      <c r="E232" s="769"/>
      <c r="F232" s="604" t="s">
        <v>2053</v>
      </c>
      <c r="G232" s="377" t="s">
        <v>1897</v>
      </c>
      <c r="H232" s="377" t="s">
        <v>1101</v>
      </c>
      <c r="I232" s="422" t="s">
        <v>2054</v>
      </c>
      <c r="J232" s="377" t="s">
        <v>1144</v>
      </c>
      <c r="K232" s="380" t="s">
        <v>2051</v>
      </c>
      <c r="L232" s="377">
        <v>1</v>
      </c>
      <c r="M232" s="628">
        <v>20</v>
      </c>
      <c r="N232" s="628"/>
      <c r="O232" s="611"/>
      <c r="P232" s="611"/>
      <c r="Q232" s="611"/>
      <c r="R232" s="611"/>
      <c r="S232" s="611"/>
      <c r="T232" s="611"/>
      <c r="U232" s="611"/>
      <c r="V232" s="611"/>
      <c r="W232" s="611"/>
      <c r="X232" s="611"/>
      <c r="Y232" s="612"/>
      <c r="Z232" s="422">
        <f t="shared" si="8"/>
        <v>0</v>
      </c>
      <c r="AA232" s="422">
        <f t="shared" si="9"/>
        <v>0</v>
      </c>
    </row>
    <row r="233" spans="1:27" ht="51" x14ac:dyDescent="0.2">
      <c r="A233" s="1103"/>
      <c r="B233" s="379" t="s">
        <v>1180</v>
      </c>
      <c r="C233" s="610" t="s">
        <v>1181</v>
      </c>
      <c r="D233" s="1102"/>
      <c r="E233" s="769"/>
      <c r="F233" s="604" t="s">
        <v>2055</v>
      </c>
      <c r="G233" s="377" t="s">
        <v>1897</v>
      </c>
      <c r="H233" s="377" t="s">
        <v>1101</v>
      </c>
      <c r="I233" s="422" t="s">
        <v>2056</v>
      </c>
      <c r="J233" s="377" t="s">
        <v>1144</v>
      </c>
      <c r="K233" s="380" t="s">
        <v>2051</v>
      </c>
      <c r="L233" s="377">
        <v>1</v>
      </c>
      <c r="M233" s="628">
        <v>20</v>
      </c>
      <c r="N233" s="628"/>
      <c r="O233" s="611"/>
      <c r="P233" s="611"/>
      <c r="Q233" s="611"/>
      <c r="R233" s="611"/>
      <c r="S233" s="611"/>
      <c r="T233" s="611"/>
      <c r="U233" s="611"/>
      <c r="V233" s="611"/>
      <c r="W233" s="611"/>
      <c r="X233" s="611"/>
      <c r="Y233" s="612"/>
      <c r="Z233" s="422">
        <f t="shared" si="8"/>
        <v>0</v>
      </c>
      <c r="AA233" s="422">
        <f t="shared" si="9"/>
        <v>0</v>
      </c>
    </row>
    <row r="234" spans="1:27" ht="114" customHeight="1" x14ac:dyDescent="0.2">
      <c r="A234" s="1103"/>
      <c r="B234" s="379" t="s">
        <v>1180</v>
      </c>
      <c r="C234" s="610" t="s">
        <v>1181</v>
      </c>
      <c r="D234" s="1101" t="s">
        <v>2478</v>
      </c>
      <c r="E234" s="1097"/>
      <c r="F234" s="1101" t="s">
        <v>2057</v>
      </c>
      <c r="G234" s="377" t="s">
        <v>1897</v>
      </c>
      <c r="H234" s="377" t="s">
        <v>1096</v>
      </c>
      <c r="I234" s="422" t="s">
        <v>2058</v>
      </c>
      <c r="J234" s="377" t="s">
        <v>1144</v>
      </c>
      <c r="K234" s="380" t="s">
        <v>2059</v>
      </c>
      <c r="L234" s="377">
        <v>1</v>
      </c>
      <c r="M234" s="628">
        <v>20</v>
      </c>
      <c r="N234" s="628"/>
      <c r="O234" s="611"/>
      <c r="P234" s="611"/>
      <c r="Q234" s="611"/>
      <c r="R234" s="611"/>
      <c r="S234" s="611"/>
      <c r="T234" s="611"/>
      <c r="U234" s="611"/>
      <c r="V234" s="611"/>
      <c r="W234" s="611"/>
      <c r="X234" s="611"/>
      <c r="Y234" s="612"/>
      <c r="Z234" s="422">
        <f t="shared" si="8"/>
        <v>0</v>
      </c>
      <c r="AA234" s="422">
        <f t="shared" si="9"/>
        <v>0</v>
      </c>
    </row>
    <row r="235" spans="1:27" ht="148.9" customHeight="1" x14ac:dyDescent="0.2">
      <c r="A235" s="1103"/>
      <c r="B235" s="814" t="s">
        <v>1180</v>
      </c>
      <c r="C235" s="615" t="s">
        <v>1181</v>
      </c>
      <c r="D235" s="1104"/>
      <c r="E235" s="1105"/>
      <c r="F235" s="1104"/>
      <c r="G235" s="404" t="s">
        <v>2589</v>
      </c>
      <c r="H235" s="767" t="s">
        <v>1096</v>
      </c>
      <c r="I235" s="813" t="s">
        <v>2479</v>
      </c>
      <c r="J235" s="377" t="s">
        <v>1144</v>
      </c>
      <c r="K235" s="422" t="s">
        <v>2480</v>
      </c>
      <c r="L235" s="377">
        <v>1</v>
      </c>
      <c r="M235" s="628">
        <v>20</v>
      </c>
      <c r="N235" s="628"/>
      <c r="O235" s="611"/>
      <c r="P235" s="611"/>
      <c r="Q235" s="611"/>
      <c r="R235" s="611"/>
      <c r="S235" s="611"/>
      <c r="T235" s="611"/>
      <c r="U235" s="611"/>
      <c r="V235" s="611"/>
      <c r="W235" s="611"/>
      <c r="X235" s="611"/>
      <c r="Y235" s="612"/>
      <c r="Z235" s="422">
        <f t="shared" si="8"/>
        <v>0</v>
      </c>
      <c r="AA235" s="422">
        <f t="shared" si="9"/>
        <v>0</v>
      </c>
    </row>
    <row r="236" spans="1:27" ht="36" customHeight="1" x14ac:dyDescent="0.2">
      <c r="A236" s="1103"/>
      <c r="B236" s="1106" t="s">
        <v>1180</v>
      </c>
      <c r="C236" s="1107" t="s">
        <v>1181</v>
      </c>
      <c r="D236" s="1101" t="s">
        <v>2481</v>
      </c>
      <c r="E236" s="1097"/>
      <c r="F236" s="1091" t="s">
        <v>1184</v>
      </c>
      <c r="G236" s="377" t="s">
        <v>1806</v>
      </c>
      <c r="H236" s="1111" t="s">
        <v>1096</v>
      </c>
      <c r="I236" s="1091" t="s">
        <v>2060</v>
      </c>
      <c r="J236" s="1111" t="s">
        <v>1144</v>
      </c>
      <c r="K236" s="1093" t="s">
        <v>1183</v>
      </c>
      <c r="L236" s="377">
        <v>1</v>
      </c>
      <c r="M236" s="628">
        <v>45</v>
      </c>
      <c r="N236" s="628"/>
      <c r="O236" s="639"/>
      <c r="P236" s="639"/>
      <c r="Q236" s="639"/>
      <c r="R236" s="639"/>
      <c r="S236" s="639"/>
      <c r="T236" s="639"/>
      <c r="U236" s="639"/>
      <c r="V236" s="639"/>
      <c r="W236" s="639"/>
      <c r="X236" s="639"/>
      <c r="Y236" s="640"/>
      <c r="Z236" s="422">
        <f t="shared" si="8"/>
        <v>0</v>
      </c>
      <c r="AA236" s="422">
        <f t="shared" si="9"/>
        <v>0</v>
      </c>
    </row>
    <row r="237" spans="1:27" s="606" customFormat="1" ht="36" customHeight="1" x14ac:dyDescent="0.2">
      <c r="A237" s="1103"/>
      <c r="B237" s="1106"/>
      <c r="C237" s="1107"/>
      <c r="D237" s="1104"/>
      <c r="E237" s="1105"/>
      <c r="F237" s="1091"/>
      <c r="G237" s="377" t="s">
        <v>1910</v>
      </c>
      <c r="H237" s="1111"/>
      <c r="I237" s="1091"/>
      <c r="J237" s="1111"/>
      <c r="K237" s="1093"/>
      <c r="L237" s="377">
        <v>1</v>
      </c>
      <c r="M237" s="628">
        <v>45</v>
      </c>
      <c r="N237" s="628"/>
      <c r="O237" s="639"/>
      <c r="P237" s="639"/>
      <c r="Q237" s="639"/>
      <c r="R237" s="639"/>
      <c r="S237" s="639"/>
      <c r="T237" s="639"/>
      <c r="U237" s="639"/>
      <c r="V237" s="639"/>
      <c r="W237" s="639"/>
      <c r="X237" s="639"/>
      <c r="Y237" s="640"/>
      <c r="Z237" s="422">
        <f t="shared" si="8"/>
        <v>0</v>
      </c>
      <c r="AA237" s="422">
        <f t="shared" si="9"/>
        <v>0</v>
      </c>
    </row>
    <row r="238" spans="1:27" s="606" customFormat="1" ht="36" customHeight="1" x14ac:dyDescent="0.2">
      <c r="A238" s="1103"/>
      <c r="B238" s="1106"/>
      <c r="C238" s="1107"/>
      <c r="D238" s="1104"/>
      <c r="E238" s="1105"/>
      <c r="F238" s="1091"/>
      <c r="G238" s="377" t="s">
        <v>1911</v>
      </c>
      <c r="H238" s="1111"/>
      <c r="I238" s="1091"/>
      <c r="J238" s="1111"/>
      <c r="K238" s="1093"/>
      <c r="L238" s="377">
        <v>1</v>
      </c>
      <c r="M238" s="628">
        <v>45</v>
      </c>
      <c r="N238" s="628"/>
      <c r="O238" s="639"/>
      <c r="P238" s="639"/>
      <c r="Q238" s="639"/>
      <c r="R238" s="639"/>
      <c r="S238" s="639"/>
      <c r="T238" s="639"/>
      <c r="U238" s="639"/>
      <c r="V238" s="639"/>
      <c r="W238" s="639"/>
      <c r="X238" s="639"/>
      <c r="Y238" s="640"/>
      <c r="Z238" s="422">
        <f t="shared" si="8"/>
        <v>0</v>
      </c>
      <c r="AA238" s="422">
        <f t="shared" si="9"/>
        <v>0</v>
      </c>
    </row>
    <row r="239" spans="1:27" s="606" customFormat="1" ht="36" customHeight="1" x14ac:dyDescent="0.2">
      <c r="A239" s="1103"/>
      <c r="B239" s="1106"/>
      <c r="C239" s="1107"/>
      <c r="D239" s="1102"/>
      <c r="E239" s="1098"/>
      <c r="F239" s="1091"/>
      <c r="G239" s="377" t="s">
        <v>1868</v>
      </c>
      <c r="H239" s="1111"/>
      <c r="I239" s="1091"/>
      <c r="J239" s="1111"/>
      <c r="K239" s="1093"/>
      <c r="L239" s="377">
        <v>1</v>
      </c>
      <c r="M239" s="628">
        <v>45</v>
      </c>
      <c r="N239" s="628"/>
      <c r="O239" s="639"/>
      <c r="P239" s="639"/>
      <c r="Q239" s="639"/>
      <c r="R239" s="639"/>
      <c r="S239" s="639"/>
      <c r="T239" s="639"/>
      <c r="U239" s="639"/>
      <c r="V239" s="639"/>
      <c r="W239" s="639"/>
      <c r="X239" s="639"/>
      <c r="Y239" s="640"/>
      <c r="Z239" s="422">
        <f t="shared" si="8"/>
        <v>0</v>
      </c>
      <c r="AA239" s="422">
        <f t="shared" si="9"/>
        <v>0</v>
      </c>
    </row>
    <row r="240" spans="1:27" s="606" customFormat="1" ht="30" customHeight="1" x14ac:dyDescent="0.2">
      <c r="A240" s="1103"/>
      <c r="B240" s="1106" t="s">
        <v>1180</v>
      </c>
      <c r="C240" s="1107" t="s">
        <v>1181</v>
      </c>
      <c r="D240" s="1091" t="s">
        <v>2482</v>
      </c>
      <c r="E240" s="1108"/>
      <c r="F240" s="1091" t="s">
        <v>1185</v>
      </c>
      <c r="G240" s="377" t="s">
        <v>1806</v>
      </c>
      <c r="H240" s="1111" t="s">
        <v>1096</v>
      </c>
      <c r="I240" s="1091" t="s">
        <v>2483</v>
      </c>
      <c r="J240" s="1111" t="s">
        <v>1144</v>
      </c>
      <c r="K240" s="1093" t="s">
        <v>978</v>
      </c>
      <c r="L240" s="377">
        <v>1</v>
      </c>
      <c r="M240" s="628">
        <v>45</v>
      </c>
      <c r="N240" s="628"/>
      <c r="O240" s="639"/>
      <c r="P240" s="639"/>
      <c r="Q240" s="639"/>
      <c r="R240" s="639"/>
      <c r="S240" s="639"/>
      <c r="T240" s="639"/>
      <c r="U240" s="639"/>
      <c r="V240" s="639"/>
      <c r="W240" s="639"/>
      <c r="X240" s="639"/>
      <c r="Y240" s="640"/>
      <c r="Z240" s="422">
        <f t="shared" si="8"/>
        <v>0</v>
      </c>
      <c r="AA240" s="422">
        <f t="shared" si="9"/>
        <v>0</v>
      </c>
    </row>
    <row r="241" spans="1:27" s="606" customFormat="1" ht="30" customHeight="1" x14ac:dyDescent="0.2">
      <c r="A241" s="1103"/>
      <c r="B241" s="1106"/>
      <c r="C241" s="1107"/>
      <c r="D241" s="1091"/>
      <c r="E241" s="1109"/>
      <c r="F241" s="1091"/>
      <c r="G241" s="377" t="s">
        <v>1910</v>
      </c>
      <c r="H241" s="1111"/>
      <c r="I241" s="1091"/>
      <c r="J241" s="1111"/>
      <c r="K241" s="1093"/>
      <c r="L241" s="377">
        <v>1</v>
      </c>
      <c r="M241" s="628">
        <v>45</v>
      </c>
      <c r="N241" s="628"/>
      <c r="O241" s="611"/>
      <c r="P241" s="611"/>
      <c r="Q241" s="611"/>
      <c r="R241" s="611"/>
      <c r="S241" s="611"/>
      <c r="T241" s="611"/>
      <c r="U241" s="611"/>
      <c r="V241" s="611"/>
      <c r="W241" s="611"/>
      <c r="X241" s="611"/>
      <c r="Y241" s="612"/>
      <c r="Z241" s="422">
        <f t="shared" si="8"/>
        <v>0</v>
      </c>
      <c r="AA241" s="422">
        <f t="shared" si="9"/>
        <v>0</v>
      </c>
    </row>
    <row r="242" spans="1:27" ht="30" customHeight="1" x14ac:dyDescent="0.2">
      <c r="A242" s="1103"/>
      <c r="B242" s="1106"/>
      <c r="C242" s="1107"/>
      <c r="D242" s="1091"/>
      <c r="E242" s="1109"/>
      <c r="F242" s="1091"/>
      <c r="G242" s="377" t="s">
        <v>1911</v>
      </c>
      <c r="H242" s="1111"/>
      <c r="I242" s="1091"/>
      <c r="J242" s="1111"/>
      <c r="K242" s="1093"/>
      <c r="L242" s="377">
        <v>1</v>
      </c>
      <c r="M242" s="628">
        <v>45</v>
      </c>
      <c r="N242" s="628"/>
      <c r="O242" s="611"/>
      <c r="P242" s="611"/>
      <c r="Q242" s="611"/>
      <c r="R242" s="611"/>
      <c r="S242" s="611"/>
      <c r="T242" s="611"/>
      <c r="U242" s="611"/>
      <c r="V242" s="611"/>
      <c r="W242" s="611"/>
      <c r="X242" s="611"/>
      <c r="Y242" s="612"/>
      <c r="Z242" s="422">
        <f t="shared" si="8"/>
        <v>0</v>
      </c>
      <c r="AA242" s="422">
        <f t="shared" si="9"/>
        <v>0</v>
      </c>
    </row>
    <row r="243" spans="1:27" ht="30" customHeight="1" x14ac:dyDescent="0.2">
      <c r="A243" s="1103"/>
      <c r="B243" s="1106"/>
      <c r="C243" s="1107"/>
      <c r="D243" s="1091"/>
      <c r="E243" s="1110"/>
      <c r="F243" s="1091"/>
      <c r="G243" s="377" t="s">
        <v>1868</v>
      </c>
      <c r="H243" s="1111"/>
      <c r="I243" s="1091"/>
      <c r="J243" s="1111"/>
      <c r="K243" s="1093"/>
      <c r="L243" s="377">
        <v>1</v>
      </c>
      <c r="M243" s="628">
        <v>45</v>
      </c>
      <c r="N243" s="628"/>
      <c r="O243" s="611"/>
      <c r="P243" s="611"/>
      <c r="Q243" s="611"/>
      <c r="R243" s="611"/>
      <c r="S243" s="611"/>
      <c r="T243" s="611"/>
      <c r="U243" s="611"/>
      <c r="V243" s="611"/>
      <c r="W243" s="611"/>
      <c r="X243" s="611"/>
      <c r="Y243" s="612"/>
      <c r="Z243" s="422">
        <f t="shared" si="8"/>
        <v>0</v>
      </c>
      <c r="AA243" s="422">
        <f t="shared" si="9"/>
        <v>0</v>
      </c>
    </row>
    <row r="244" spans="1:27" ht="28.5" customHeight="1" x14ac:dyDescent="0.2">
      <c r="A244" s="1103"/>
      <c r="B244" s="1106" t="s">
        <v>1180</v>
      </c>
      <c r="C244" s="1107" t="s">
        <v>1181</v>
      </c>
      <c r="D244" s="1101" t="s">
        <v>2484</v>
      </c>
      <c r="E244" s="1097"/>
      <c r="F244" s="1091" t="s">
        <v>1186</v>
      </c>
      <c r="G244" s="377" t="s">
        <v>1806</v>
      </c>
      <c r="H244" s="1111" t="s">
        <v>1096</v>
      </c>
      <c r="I244" s="1091" t="s">
        <v>2485</v>
      </c>
      <c r="J244" s="1111" t="s">
        <v>1144</v>
      </c>
      <c r="K244" s="1093" t="s">
        <v>979</v>
      </c>
      <c r="L244" s="377">
        <v>1</v>
      </c>
      <c r="M244" s="628">
        <v>45</v>
      </c>
      <c r="N244" s="628"/>
      <c r="O244" s="611"/>
      <c r="P244" s="611"/>
      <c r="Q244" s="611"/>
      <c r="R244" s="611"/>
      <c r="S244" s="611"/>
      <c r="T244" s="611"/>
      <c r="U244" s="611"/>
      <c r="V244" s="611"/>
      <c r="W244" s="611"/>
      <c r="X244" s="611"/>
      <c r="Y244" s="612"/>
      <c r="Z244" s="422">
        <f t="shared" si="8"/>
        <v>0</v>
      </c>
      <c r="AA244" s="422">
        <f t="shared" si="9"/>
        <v>0</v>
      </c>
    </row>
    <row r="245" spans="1:27" ht="28.5" customHeight="1" x14ac:dyDescent="0.2">
      <c r="A245" s="1103"/>
      <c r="B245" s="1106"/>
      <c r="C245" s="1107"/>
      <c r="D245" s="1104"/>
      <c r="E245" s="1105"/>
      <c r="F245" s="1091"/>
      <c r="G245" s="377" t="s">
        <v>1910</v>
      </c>
      <c r="H245" s="1111"/>
      <c r="I245" s="1091"/>
      <c r="J245" s="1111"/>
      <c r="K245" s="1093"/>
      <c r="L245" s="377">
        <v>1</v>
      </c>
      <c r="M245" s="628">
        <v>45</v>
      </c>
      <c r="N245" s="628"/>
      <c r="O245" s="611"/>
      <c r="P245" s="611"/>
      <c r="Q245" s="611"/>
      <c r="R245" s="611"/>
      <c r="S245" s="611"/>
      <c r="T245" s="611"/>
      <c r="U245" s="611"/>
      <c r="V245" s="611"/>
      <c r="W245" s="611"/>
      <c r="X245" s="611"/>
      <c r="Y245" s="612"/>
      <c r="Z245" s="422">
        <f t="shared" si="8"/>
        <v>0</v>
      </c>
      <c r="AA245" s="422">
        <f t="shared" si="9"/>
        <v>0</v>
      </c>
    </row>
    <row r="246" spans="1:27" ht="28.5" customHeight="1" x14ac:dyDescent="0.2">
      <c r="A246" s="1103"/>
      <c r="B246" s="1106"/>
      <c r="C246" s="1107"/>
      <c r="D246" s="1104"/>
      <c r="E246" s="1105"/>
      <c r="F246" s="1091"/>
      <c r="G246" s="377" t="s">
        <v>1911</v>
      </c>
      <c r="H246" s="1111"/>
      <c r="I246" s="1091"/>
      <c r="J246" s="1111"/>
      <c r="K246" s="1093"/>
      <c r="L246" s="377">
        <v>1</v>
      </c>
      <c r="M246" s="628">
        <v>45</v>
      </c>
      <c r="N246" s="628"/>
      <c r="O246" s="611"/>
      <c r="P246" s="611"/>
      <c r="Q246" s="611"/>
      <c r="R246" s="611"/>
      <c r="S246" s="611"/>
      <c r="T246" s="611"/>
      <c r="U246" s="611"/>
      <c r="V246" s="611"/>
      <c r="W246" s="611"/>
      <c r="X246" s="611"/>
      <c r="Y246" s="612"/>
      <c r="Z246" s="422">
        <f t="shared" si="8"/>
        <v>0</v>
      </c>
      <c r="AA246" s="422">
        <f t="shared" si="9"/>
        <v>0</v>
      </c>
    </row>
    <row r="247" spans="1:27" ht="28.5" customHeight="1" x14ac:dyDescent="0.2">
      <c r="A247" s="1103"/>
      <c r="B247" s="1106"/>
      <c r="C247" s="1107"/>
      <c r="D247" s="1102"/>
      <c r="E247" s="1098"/>
      <c r="F247" s="1091"/>
      <c r="G247" s="377" t="s">
        <v>1868</v>
      </c>
      <c r="H247" s="1111"/>
      <c r="I247" s="1091"/>
      <c r="J247" s="1111"/>
      <c r="K247" s="1093"/>
      <c r="L247" s="377">
        <v>1</v>
      </c>
      <c r="M247" s="628">
        <v>45</v>
      </c>
      <c r="N247" s="628"/>
      <c r="O247" s="611"/>
      <c r="P247" s="611"/>
      <c r="Q247" s="611"/>
      <c r="R247" s="611"/>
      <c r="S247" s="611"/>
      <c r="T247" s="611"/>
      <c r="U247" s="611"/>
      <c r="V247" s="611"/>
      <c r="W247" s="611"/>
      <c r="X247" s="611"/>
      <c r="Y247" s="612"/>
      <c r="Z247" s="422">
        <f t="shared" si="8"/>
        <v>0</v>
      </c>
      <c r="AA247" s="422">
        <f t="shared" si="9"/>
        <v>0</v>
      </c>
    </row>
    <row r="248" spans="1:27" ht="161.44999999999999" customHeight="1" x14ac:dyDescent="0.2">
      <c r="A248" s="1099">
        <v>91</v>
      </c>
      <c r="B248" s="379" t="s">
        <v>2098</v>
      </c>
      <c r="C248" s="379" t="s">
        <v>1180</v>
      </c>
      <c r="D248" s="1101" t="s">
        <v>1339</v>
      </c>
      <c r="E248" s="769"/>
      <c r="F248" s="629" t="s">
        <v>1342</v>
      </c>
      <c r="G248" s="377" t="s">
        <v>1953</v>
      </c>
      <c r="H248" s="406" t="s">
        <v>1345</v>
      </c>
      <c r="I248" s="422" t="s">
        <v>2387</v>
      </c>
      <c r="J248" s="377" t="s">
        <v>1340</v>
      </c>
      <c r="K248" s="380" t="s">
        <v>1341</v>
      </c>
      <c r="L248" s="377">
        <v>1</v>
      </c>
      <c r="M248" s="628">
        <v>60</v>
      </c>
      <c r="N248" s="628"/>
      <c r="O248" s="611"/>
      <c r="P248" s="611"/>
      <c r="Q248" s="611"/>
      <c r="R248" s="611"/>
      <c r="S248" s="611"/>
      <c r="T248" s="611"/>
      <c r="U248" s="611"/>
      <c r="V248" s="611"/>
      <c r="W248" s="611"/>
      <c r="X248" s="611"/>
      <c r="Y248" s="612"/>
      <c r="Z248" s="422">
        <f t="shared" si="8"/>
        <v>0</v>
      </c>
      <c r="AA248" s="422">
        <f t="shared" si="9"/>
        <v>0</v>
      </c>
    </row>
    <row r="249" spans="1:27" ht="336" customHeight="1" x14ac:dyDescent="0.2">
      <c r="A249" s="1100"/>
      <c r="B249" s="379" t="s">
        <v>2098</v>
      </c>
      <c r="C249" s="379" t="s">
        <v>1180</v>
      </c>
      <c r="D249" s="1102"/>
      <c r="E249" s="769"/>
      <c r="F249" s="629" t="s">
        <v>1344</v>
      </c>
      <c r="G249" s="377" t="s">
        <v>2061</v>
      </c>
      <c r="H249" s="406" t="s">
        <v>1345</v>
      </c>
      <c r="I249" s="422" t="s">
        <v>2388</v>
      </c>
      <c r="J249" s="377" t="s">
        <v>1340</v>
      </c>
      <c r="K249" s="380" t="s">
        <v>1343</v>
      </c>
      <c r="L249" s="377">
        <v>3</v>
      </c>
      <c r="M249" s="628">
        <v>60</v>
      </c>
      <c r="N249" s="628"/>
      <c r="O249" s="611"/>
      <c r="P249" s="611"/>
      <c r="Q249" s="611"/>
      <c r="R249" s="611"/>
      <c r="S249" s="611"/>
      <c r="T249" s="611"/>
      <c r="U249" s="611"/>
      <c r="V249" s="611"/>
      <c r="W249" s="611"/>
      <c r="X249" s="611"/>
      <c r="Y249" s="612"/>
      <c r="Z249" s="422">
        <f t="shared" si="8"/>
        <v>0</v>
      </c>
      <c r="AA249" s="422">
        <f t="shared" si="9"/>
        <v>0</v>
      </c>
    </row>
    <row r="250" spans="1:27" ht="51" x14ac:dyDescent="0.2">
      <c r="A250" s="168">
        <v>88</v>
      </c>
      <c r="B250" s="379" t="s">
        <v>1808</v>
      </c>
      <c r="C250" s="377" t="s">
        <v>1208</v>
      </c>
      <c r="D250" s="604" t="s">
        <v>1326</v>
      </c>
      <c r="E250" s="769"/>
      <c r="F250" s="604" t="s">
        <v>1330</v>
      </c>
      <c r="G250" s="377" t="s">
        <v>1809</v>
      </c>
      <c r="H250" s="377" t="s">
        <v>1327</v>
      </c>
      <c r="I250" s="422" t="s">
        <v>1328</v>
      </c>
      <c r="J250" s="377" t="s">
        <v>1144</v>
      </c>
      <c r="K250" s="380" t="s">
        <v>1329</v>
      </c>
      <c r="L250" s="377">
        <v>2</v>
      </c>
      <c r="M250" s="628">
        <v>40</v>
      </c>
      <c r="N250" s="628"/>
      <c r="O250" s="611"/>
      <c r="P250" s="611"/>
      <c r="Q250" s="611"/>
      <c r="R250" s="611"/>
      <c r="S250" s="611"/>
      <c r="T250" s="611"/>
      <c r="U250" s="611"/>
      <c r="V250" s="611"/>
      <c r="W250" s="611"/>
      <c r="X250" s="611"/>
      <c r="Y250" s="612"/>
      <c r="Z250" s="422">
        <f t="shared" si="8"/>
        <v>0</v>
      </c>
      <c r="AA250" s="422">
        <f t="shared" si="9"/>
        <v>0</v>
      </c>
    </row>
    <row r="251" spans="1:27" ht="38.25" x14ac:dyDescent="0.2">
      <c r="A251" s="1090">
        <v>92</v>
      </c>
      <c r="B251" s="379" t="s">
        <v>10</v>
      </c>
      <c r="C251" s="610" t="s">
        <v>1082</v>
      </c>
      <c r="D251" s="1091" t="s">
        <v>1089</v>
      </c>
      <c r="E251" s="769"/>
      <c r="F251" s="604" t="s">
        <v>2062</v>
      </c>
      <c r="G251" s="377" t="s">
        <v>1998</v>
      </c>
      <c r="H251" s="377" t="s">
        <v>1362</v>
      </c>
      <c r="I251" s="1091" t="s">
        <v>1262</v>
      </c>
      <c r="J251" s="377" t="s">
        <v>1090</v>
      </c>
      <c r="K251" s="1092" t="s">
        <v>1265</v>
      </c>
      <c r="L251" s="377">
        <v>1</v>
      </c>
      <c r="M251" s="628">
        <v>65</v>
      </c>
      <c r="N251" s="628"/>
      <c r="O251" s="611"/>
      <c r="P251" s="611"/>
      <c r="Q251" s="611"/>
      <c r="R251" s="611"/>
      <c r="S251" s="611"/>
      <c r="T251" s="611"/>
      <c r="U251" s="611"/>
      <c r="V251" s="611"/>
      <c r="W251" s="611"/>
      <c r="X251" s="611"/>
      <c r="Y251" s="612"/>
      <c r="Z251" s="422">
        <f t="shared" si="8"/>
        <v>0</v>
      </c>
      <c r="AA251" s="422">
        <f t="shared" si="9"/>
        <v>0</v>
      </c>
    </row>
    <row r="252" spans="1:27" ht="38.25" x14ac:dyDescent="0.2">
      <c r="A252" s="1090"/>
      <c r="B252" s="379" t="s">
        <v>11</v>
      </c>
      <c r="C252" s="610" t="s">
        <v>1082</v>
      </c>
      <c r="D252" s="1091"/>
      <c r="E252" s="769"/>
      <c r="F252" s="604" t="s">
        <v>2063</v>
      </c>
      <c r="G252" s="377" t="s">
        <v>1806</v>
      </c>
      <c r="H252" s="377" t="s">
        <v>1188</v>
      </c>
      <c r="I252" s="1091"/>
      <c r="J252" s="377" t="s">
        <v>1090</v>
      </c>
      <c r="K252" s="1092"/>
      <c r="L252" s="377">
        <v>1</v>
      </c>
      <c r="M252" s="628">
        <v>65</v>
      </c>
      <c r="N252" s="628"/>
      <c r="O252" s="611"/>
      <c r="P252" s="611"/>
      <c r="Q252" s="611"/>
      <c r="R252" s="611"/>
      <c r="S252" s="611"/>
      <c r="T252" s="611"/>
      <c r="U252" s="611"/>
      <c r="V252" s="611"/>
      <c r="W252" s="611"/>
      <c r="X252" s="611"/>
      <c r="Y252" s="612"/>
      <c r="Z252" s="422">
        <f t="shared" si="8"/>
        <v>0</v>
      </c>
      <c r="AA252" s="422">
        <f t="shared" si="9"/>
        <v>0</v>
      </c>
    </row>
    <row r="253" spans="1:27" ht="38.25" x14ac:dyDescent="0.2">
      <c r="A253" s="1090"/>
      <c r="B253" s="379" t="s">
        <v>137</v>
      </c>
      <c r="C253" s="610" t="s">
        <v>1082</v>
      </c>
      <c r="D253" s="1091"/>
      <c r="E253" s="769"/>
      <c r="F253" s="604" t="s">
        <v>2064</v>
      </c>
      <c r="G253" s="377" t="s">
        <v>2000</v>
      </c>
      <c r="H253" s="377" t="s">
        <v>2065</v>
      </c>
      <c r="I253" s="1091"/>
      <c r="J253" s="377" t="s">
        <v>1090</v>
      </c>
      <c r="K253" s="1092"/>
      <c r="L253" s="377">
        <v>1</v>
      </c>
      <c r="M253" s="628">
        <v>65</v>
      </c>
      <c r="N253" s="628"/>
      <c r="O253" s="611"/>
      <c r="P253" s="611"/>
      <c r="Q253" s="611"/>
      <c r="R253" s="611"/>
      <c r="S253" s="611"/>
      <c r="T253" s="611"/>
      <c r="U253" s="611"/>
      <c r="V253" s="611"/>
      <c r="W253" s="611"/>
      <c r="X253" s="611"/>
      <c r="Y253" s="612"/>
      <c r="Z253" s="422">
        <f t="shared" si="8"/>
        <v>0</v>
      </c>
      <c r="AA253" s="422">
        <f t="shared" si="9"/>
        <v>0</v>
      </c>
    </row>
    <row r="254" spans="1:27" ht="38.25" x14ac:dyDescent="0.2">
      <c r="A254" s="1090"/>
      <c r="B254" s="379" t="s">
        <v>12</v>
      </c>
      <c r="C254" s="610" t="s">
        <v>1082</v>
      </c>
      <c r="D254" s="1091"/>
      <c r="E254" s="769"/>
      <c r="F254" s="604" t="s">
        <v>2066</v>
      </c>
      <c r="G254" s="377" t="s">
        <v>2067</v>
      </c>
      <c r="H254" s="377" t="s">
        <v>2068</v>
      </c>
      <c r="I254" s="1091"/>
      <c r="J254" s="377" t="s">
        <v>1090</v>
      </c>
      <c r="K254" s="1092"/>
      <c r="L254" s="377">
        <v>1</v>
      </c>
      <c r="M254" s="628">
        <v>65</v>
      </c>
      <c r="N254" s="628"/>
      <c r="O254" s="611"/>
      <c r="P254" s="611"/>
      <c r="Q254" s="611"/>
      <c r="R254" s="611"/>
      <c r="S254" s="611"/>
      <c r="T254" s="611"/>
      <c r="U254" s="611"/>
      <c r="V254" s="611"/>
      <c r="W254" s="611"/>
      <c r="X254" s="611"/>
      <c r="Y254" s="612"/>
      <c r="Z254" s="422">
        <f t="shared" si="8"/>
        <v>0</v>
      </c>
      <c r="AA254" s="422">
        <f t="shared" si="9"/>
        <v>0</v>
      </c>
    </row>
    <row r="255" spans="1:27" ht="38.25" x14ac:dyDescent="0.2">
      <c r="A255" s="1090"/>
      <c r="B255" s="379" t="s">
        <v>1950</v>
      </c>
      <c r="C255" s="610" t="s">
        <v>1082</v>
      </c>
      <c r="D255" s="1091"/>
      <c r="E255" s="769"/>
      <c r="F255" s="604" t="s">
        <v>1266</v>
      </c>
      <c r="G255" s="377" t="s">
        <v>1868</v>
      </c>
      <c r="H255" s="377" t="s">
        <v>1261</v>
      </c>
      <c r="I255" s="1091"/>
      <c r="J255" s="377" t="s">
        <v>1090</v>
      </c>
      <c r="K255" s="1092"/>
      <c r="L255" s="377">
        <v>1</v>
      </c>
      <c r="M255" s="628">
        <v>65</v>
      </c>
      <c r="N255" s="628"/>
      <c r="O255" s="611"/>
      <c r="P255" s="611"/>
      <c r="Q255" s="611"/>
      <c r="R255" s="611"/>
      <c r="S255" s="611"/>
      <c r="T255" s="611"/>
      <c r="U255" s="611"/>
      <c r="V255" s="611"/>
      <c r="W255" s="611"/>
      <c r="X255" s="611"/>
      <c r="Y255" s="612"/>
      <c r="Z255" s="422">
        <f t="shared" si="8"/>
        <v>0</v>
      </c>
      <c r="AA255" s="422">
        <f t="shared" si="9"/>
        <v>0</v>
      </c>
    </row>
    <row r="256" spans="1:27" ht="38.25" x14ac:dyDescent="0.2">
      <c r="A256" s="1090">
        <v>93</v>
      </c>
      <c r="B256" s="379" t="s">
        <v>10</v>
      </c>
      <c r="C256" s="610" t="s">
        <v>1082</v>
      </c>
      <c r="D256" s="1091" t="s">
        <v>998</v>
      </c>
      <c r="E256" s="769"/>
      <c r="F256" s="604" t="s">
        <v>1091</v>
      </c>
      <c r="G256" s="377" t="s">
        <v>1998</v>
      </c>
      <c r="H256" s="377" t="s">
        <v>1362</v>
      </c>
      <c r="I256" s="1091" t="s">
        <v>1263</v>
      </c>
      <c r="J256" s="377" t="s">
        <v>1090</v>
      </c>
      <c r="K256" s="1092" t="s">
        <v>1267</v>
      </c>
      <c r="L256" s="377">
        <v>1</v>
      </c>
      <c r="M256" s="628">
        <v>20</v>
      </c>
      <c r="N256" s="628"/>
      <c r="O256" s="611"/>
      <c r="P256" s="611"/>
      <c r="Q256" s="611"/>
      <c r="R256" s="611"/>
      <c r="S256" s="611"/>
      <c r="T256" s="611"/>
      <c r="U256" s="611"/>
      <c r="V256" s="611"/>
      <c r="W256" s="611"/>
      <c r="X256" s="611"/>
      <c r="Y256" s="612"/>
      <c r="Z256" s="422">
        <f t="shared" si="8"/>
        <v>0</v>
      </c>
      <c r="AA256" s="422">
        <f t="shared" si="9"/>
        <v>0</v>
      </c>
    </row>
    <row r="257" spans="1:27" ht="38.25" x14ac:dyDescent="0.2">
      <c r="A257" s="1090"/>
      <c r="B257" s="379" t="s">
        <v>11</v>
      </c>
      <c r="C257" s="610" t="s">
        <v>1082</v>
      </c>
      <c r="D257" s="1091"/>
      <c r="E257" s="769"/>
      <c r="F257" s="604" t="s">
        <v>1196</v>
      </c>
      <c r="G257" s="377" t="s">
        <v>1806</v>
      </c>
      <c r="H257" s="377" t="s">
        <v>1195</v>
      </c>
      <c r="I257" s="1091"/>
      <c r="J257" s="377" t="s">
        <v>1090</v>
      </c>
      <c r="K257" s="1092"/>
      <c r="L257" s="377">
        <v>1</v>
      </c>
      <c r="M257" s="628">
        <v>20</v>
      </c>
      <c r="N257" s="628"/>
      <c r="O257" s="611"/>
      <c r="P257" s="611"/>
      <c r="Q257" s="611"/>
      <c r="R257" s="611"/>
      <c r="S257" s="611"/>
      <c r="T257" s="611"/>
      <c r="U257" s="611"/>
      <c r="V257" s="611"/>
      <c r="W257" s="611"/>
      <c r="X257" s="611"/>
      <c r="Y257" s="612"/>
      <c r="Z257" s="422">
        <f t="shared" si="8"/>
        <v>0</v>
      </c>
      <c r="AA257" s="422">
        <f t="shared" si="9"/>
        <v>0</v>
      </c>
    </row>
    <row r="258" spans="1:27" ht="38.25" x14ac:dyDescent="0.2">
      <c r="A258" s="1090"/>
      <c r="B258" s="379" t="s">
        <v>137</v>
      </c>
      <c r="C258" s="610" t="s">
        <v>1082</v>
      </c>
      <c r="D258" s="1091"/>
      <c r="E258" s="769"/>
      <c r="F258" s="604" t="s">
        <v>2069</v>
      </c>
      <c r="G258" s="377" t="s">
        <v>1910</v>
      </c>
      <c r="H258" s="377" t="s">
        <v>1101</v>
      </c>
      <c r="I258" s="1091"/>
      <c r="J258" s="377" t="s">
        <v>1090</v>
      </c>
      <c r="K258" s="1092"/>
      <c r="L258" s="377">
        <v>1</v>
      </c>
      <c r="M258" s="628">
        <v>20</v>
      </c>
      <c r="N258" s="628"/>
      <c r="O258" s="611"/>
      <c r="P258" s="611"/>
      <c r="Q258" s="611"/>
      <c r="R258" s="611"/>
      <c r="S258" s="611"/>
      <c r="T258" s="611"/>
      <c r="U258" s="611"/>
      <c r="V258" s="611"/>
      <c r="W258" s="611"/>
      <c r="X258" s="611"/>
      <c r="Y258" s="612"/>
      <c r="Z258" s="422">
        <f t="shared" si="8"/>
        <v>0</v>
      </c>
      <c r="AA258" s="422">
        <f t="shared" si="9"/>
        <v>0</v>
      </c>
    </row>
    <row r="259" spans="1:27" ht="38.25" x14ac:dyDescent="0.2">
      <c r="A259" s="1090"/>
      <c r="B259" s="379" t="s">
        <v>12</v>
      </c>
      <c r="C259" s="610" t="s">
        <v>1082</v>
      </c>
      <c r="D259" s="1091"/>
      <c r="E259" s="769"/>
      <c r="F259" s="604" t="s">
        <v>2070</v>
      </c>
      <c r="G259" s="377" t="s">
        <v>1911</v>
      </c>
      <c r="H259" s="377" t="s">
        <v>1101</v>
      </c>
      <c r="I259" s="1091"/>
      <c r="J259" s="377" t="s">
        <v>1090</v>
      </c>
      <c r="K259" s="1092"/>
      <c r="L259" s="377">
        <v>1</v>
      </c>
      <c r="M259" s="628">
        <v>20</v>
      </c>
      <c r="N259" s="628"/>
      <c r="O259" s="611"/>
      <c r="P259" s="611"/>
      <c r="Q259" s="611"/>
      <c r="R259" s="611"/>
      <c r="S259" s="611"/>
      <c r="T259" s="611"/>
      <c r="U259" s="611"/>
      <c r="V259" s="611"/>
      <c r="W259" s="611"/>
      <c r="X259" s="611"/>
      <c r="Y259" s="612"/>
      <c r="Z259" s="422">
        <f t="shared" si="8"/>
        <v>0</v>
      </c>
      <c r="AA259" s="422">
        <f t="shared" si="9"/>
        <v>0</v>
      </c>
    </row>
    <row r="260" spans="1:27" ht="38.25" x14ac:dyDescent="0.2">
      <c r="A260" s="1090"/>
      <c r="B260" s="379" t="s">
        <v>1950</v>
      </c>
      <c r="C260" s="610" t="s">
        <v>1082</v>
      </c>
      <c r="D260" s="1091"/>
      <c r="E260" s="769"/>
      <c r="F260" s="604" t="s">
        <v>1268</v>
      </c>
      <c r="G260" s="377" t="s">
        <v>1868</v>
      </c>
      <c r="H260" s="377" t="s">
        <v>1101</v>
      </c>
      <c r="I260" s="1091"/>
      <c r="J260" s="377" t="s">
        <v>1090</v>
      </c>
      <c r="K260" s="1092"/>
      <c r="L260" s="377">
        <v>1</v>
      </c>
      <c r="M260" s="628">
        <v>20</v>
      </c>
      <c r="N260" s="628"/>
      <c r="O260" s="611"/>
      <c r="P260" s="611"/>
      <c r="Q260" s="611"/>
      <c r="R260" s="611"/>
      <c r="S260" s="611"/>
      <c r="T260" s="611"/>
      <c r="U260" s="611"/>
      <c r="V260" s="611"/>
      <c r="W260" s="611"/>
      <c r="X260" s="611"/>
      <c r="Y260" s="612"/>
      <c r="Z260" s="422">
        <f t="shared" si="8"/>
        <v>0</v>
      </c>
      <c r="AA260" s="422">
        <f t="shared" si="9"/>
        <v>0</v>
      </c>
    </row>
    <row r="261" spans="1:27" ht="127.5" x14ac:dyDescent="0.2">
      <c r="A261" s="1090">
        <v>94</v>
      </c>
      <c r="B261" s="379" t="s">
        <v>1197</v>
      </c>
      <c r="C261" s="610" t="s">
        <v>1082</v>
      </c>
      <c r="D261" s="1091" t="s">
        <v>960</v>
      </c>
      <c r="E261" s="769"/>
      <c r="F261" s="1091" t="s">
        <v>2071</v>
      </c>
      <c r="G261" s="377" t="s">
        <v>1998</v>
      </c>
      <c r="H261" s="377" t="s">
        <v>1362</v>
      </c>
      <c r="I261" s="1091" t="s">
        <v>1198</v>
      </c>
      <c r="J261" s="641" t="s">
        <v>1361</v>
      </c>
      <c r="K261" s="1093" t="s">
        <v>1363</v>
      </c>
      <c r="L261" s="377">
        <v>1</v>
      </c>
      <c r="M261" s="628">
        <v>20</v>
      </c>
      <c r="N261" s="628"/>
      <c r="O261" s="611"/>
      <c r="P261" s="611"/>
      <c r="Q261" s="611"/>
      <c r="R261" s="611"/>
      <c r="S261" s="611"/>
      <c r="T261" s="611"/>
      <c r="U261" s="422"/>
      <c r="V261" s="422"/>
      <c r="W261" s="422"/>
      <c r="X261" s="688"/>
      <c r="Y261" s="380"/>
      <c r="Z261" s="422">
        <f t="shared" si="8"/>
        <v>0</v>
      </c>
      <c r="AA261" s="422">
        <f t="shared" si="9"/>
        <v>0</v>
      </c>
    </row>
    <row r="262" spans="1:27" ht="102" x14ac:dyDescent="0.2">
      <c r="A262" s="1090"/>
      <c r="B262" s="379" t="s">
        <v>1197</v>
      </c>
      <c r="C262" s="610" t="s">
        <v>1082</v>
      </c>
      <c r="D262" s="1091"/>
      <c r="E262" s="769"/>
      <c r="F262" s="1091"/>
      <c r="G262" s="377" t="s">
        <v>1806</v>
      </c>
      <c r="H262" s="377" t="s">
        <v>1195</v>
      </c>
      <c r="I262" s="1091"/>
      <c r="J262" s="641" t="s">
        <v>1088</v>
      </c>
      <c r="K262" s="1093"/>
      <c r="L262" s="377">
        <v>1</v>
      </c>
      <c r="M262" s="628">
        <v>20</v>
      </c>
      <c r="N262" s="628"/>
      <c r="O262" s="611"/>
      <c r="P262" s="611"/>
      <c r="Q262" s="611"/>
      <c r="R262" s="611"/>
      <c r="S262" s="611"/>
      <c r="T262" s="611"/>
      <c r="U262" s="422"/>
      <c r="V262" s="422"/>
      <c r="W262" s="422"/>
      <c r="X262" s="688"/>
      <c r="Y262" s="380"/>
      <c r="Z262" s="422">
        <f t="shared" si="8"/>
        <v>0</v>
      </c>
      <c r="AA262" s="422">
        <f t="shared" si="9"/>
        <v>0</v>
      </c>
    </row>
    <row r="263" spans="1:27" ht="178.5" x14ac:dyDescent="0.2">
      <c r="A263" s="1090"/>
      <c r="B263" s="379" t="s">
        <v>1808</v>
      </c>
      <c r="C263" s="610" t="s">
        <v>1082</v>
      </c>
      <c r="D263" s="604" t="s">
        <v>2072</v>
      </c>
      <c r="E263" s="769"/>
      <c r="F263" s="604" t="s">
        <v>1331</v>
      </c>
      <c r="G263" s="377" t="s">
        <v>1808</v>
      </c>
      <c r="H263" s="377" t="s">
        <v>1301</v>
      </c>
      <c r="I263" s="422" t="s">
        <v>2073</v>
      </c>
      <c r="J263" s="641" t="s">
        <v>1088</v>
      </c>
      <c r="K263" s="380" t="s">
        <v>2074</v>
      </c>
      <c r="L263" s="377">
        <v>1</v>
      </c>
      <c r="M263" s="628">
        <v>30</v>
      </c>
      <c r="N263" s="628"/>
      <c r="O263" s="611"/>
      <c r="P263" s="611"/>
      <c r="Q263" s="611"/>
      <c r="R263" s="611"/>
      <c r="S263" s="611"/>
      <c r="T263" s="611"/>
      <c r="U263" s="422"/>
      <c r="V263" s="422"/>
      <c r="W263" s="422"/>
      <c r="X263" s="688"/>
      <c r="Y263" s="380"/>
      <c r="Z263" s="422">
        <f t="shared" si="8"/>
        <v>0</v>
      </c>
      <c r="AA263" s="422">
        <f t="shared" si="9"/>
        <v>0</v>
      </c>
    </row>
    <row r="264" spans="1:27" ht="153" x14ac:dyDescent="0.2">
      <c r="A264" s="168">
        <v>95</v>
      </c>
      <c r="B264" s="379" t="s">
        <v>1197</v>
      </c>
      <c r="C264" s="610" t="s">
        <v>1082</v>
      </c>
      <c r="D264" s="604" t="s">
        <v>1364</v>
      </c>
      <c r="E264" s="769"/>
      <c r="F264" s="604" t="s">
        <v>1368</v>
      </c>
      <c r="G264" s="377" t="s">
        <v>1897</v>
      </c>
      <c r="H264" s="377" t="s">
        <v>1096</v>
      </c>
      <c r="I264" s="604" t="s">
        <v>1366</v>
      </c>
      <c r="J264" s="641" t="s">
        <v>1365</v>
      </c>
      <c r="K264" s="380" t="s">
        <v>1367</v>
      </c>
      <c r="L264" s="377">
        <v>1</v>
      </c>
      <c r="M264" s="628">
        <v>15</v>
      </c>
      <c r="N264" s="628"/>
      <c r="O264" s="611"/>
      <c r="P264" s="611"/>
      <c r="Q264" s="611"/>
      <c r="R264" s="611"/>
      <c r="S264" s="611"/>
      <c r="T264" s="611"/>
      <c r="U264" s="422"/>
      <c r="V264" s="422"/>
      <c r="W264" s="422"/>
      <c r="X264" s="688"/>
      <c r="Y264" s="380"/>
      <c r="Z264" s="422">
        <f t="shared" si="8"/>
        <v>0</v>
      </c>
      <c r="AA264" s="422">
        <f t="shared" si="9"/>
        <v>0</v>
      </c>
    </row>
    <row r="265" spans="1:27" ht="140.25" x14ac:dyDescent="0.2">
      <c r="A265" s="1090">
        <v>96</v>
      </c>
      <c r="B265" s="379" t="s">
        <v>2098</v>
      </c>
      <c r="C265" s="610" t="s">
        <v>1082</v>
      </c>
      <c r="D265" s="1091" t="s">
        <v>1369</v>
      </c>
      <c r="E265" s="769"/>
      <c r="F265" s="629" t="s">
        <v>2529</v>
      </c>
      <c r="G265" s="422" t="s">
        <v>2075</v>
      </c>
      <c r="H265" s="406" t="s">
        <v>1345</v>
      </c>
      <c r="I265" s="422" t="s">
        <v>2389</v>
      </c>
      <c r="J265" s="641" t="s">
        <v>1365</v>
      </c>
      <c r="K265" s="380" t="s">
        <v>1370</v>
      </c>
      <c r="L265" s="377">
        <v>1</v>
      </c>
      <c r="M265" s="642">
        <v>20</v>
      </c>
      <c r="N265" s="642"/>
      <c r="O265" s="643"/>
      <c r="P265" s="643"/>
      <c r="Q265" s="643"/>
      <c r="R265" s="643"/>
      <c r="S265" s="643"/>
      <c r="T265" s="643"/>
      <c r="U265" s="655"/>
      <c r="V265" s="655"/>
      <c r="W265" s="655"/>
      <c r="X265" s="688"/>
      <c r="Y265" s="868"/>
      <c r="Z265" s="422">
        <f t="shared" si="8"/>
        <v>0</v>
      </c>
      <c r="AA265" s="422">
        <f t="shared" si="9"/>
        <v>0</v>
      </c>
    </row>
    <row r="266" spans="1:27" ht="216.75" x14ac:dyDescent="0.2">
      <c r="A266" s="1090"/>
      <c r="B266" s="379" t="s">
        <v>2098</v>
      </c>
      <c r="C266" s="610" t="s">
        <v>1082</v>
      </c>
      <c r="D266" s="1091"/>
      <c r="E266" s="769"/>
      <c r="F266" s="629" t="s">
        <v>2076</v>
      </c>
      <c r="G266" s="422" t="s">
        <v>2077</v>
      </c>
      <c r="H266" s="406" t="s">
        <v>1345</v>
      </c>
      <c r="I266" s="422" t="s">
        <v>2390</v>
      </c>
      <c r="J266" s="641" t="s">
        <v>1365</v>
      </c>
      <c r="K266" s="380" t="s">
        <v>1372</v>
      </c>
      <c r="L266" s="377">
        <v>1</v>
      </c>
      <c r="M266" s="628">
        <v>20</v>
      </c>
      <c r="N266" s="642"/>
      <c r="O266" s="643"/>
      <c r="P266" s="643"/>
      <c r="Q266" s="643"/>
      <c r="R266" s="643"/>
      <c r="S266" s="643"/>
      <c r="T266" s="643"/>
      <c r="U266" s="655"/>
      <c r="V266" s="655"/>
      <c r="W266" s="655"/>
      <c r="X266" s="688"/>
      <c r="Y266" s="868"/>
      <c r="Z266" s="422">
        <f t="shared" si="8"/>
        <v>0</v>
      </c>
      <c r="AA266" s="422">
        <f t="shared" si="9"/>
        <v>0</v>
      </c>
    </row>
    <row r="267" spans="1:27" ht="38.25" x14ac:dyDescent="0.2">
      <c r="A267" s="1090">
        <v>97</v>
      </c>
      <c r="B267" s="379" t="s">
        <v>1172</v>
      </c>
      <c r="C267" s="610"/>
      <c r="D267" s="1091" t="s">
        <v>2078</v>
      </c>
      <c r="E267" s="769"/>
      <c r="F267" s="604" t="s">
        <v>2079</v>
      </c>
      <c r="G267" s="377" t="s">
        <v>2080</v>
      </c>
      <c r="H267" s="377" t="s">
        <v>2081</v>
      </c>
      <c r="I267" s="422" t="s">
        <v>2082</v>
      </c>
      <c r="J267" s="377" t="s">
        <v>2083</v>
      </c>
      <c r="K267" s="380" t="s">
        <v>2084</v>
      </c>
      <c r="L267" s="377">
        <v>2</v>
      </c>
      <c r="M267" s="628">
        <v>120</v>
      </c>
      <c r="N267" s="628"/>
      <c r="O267" s="611"/>
      <c r="P267" s="611"/>
      <c r="Q267" s="611"/>
      <c r="R267" s="611"/>
      <c r="S267" s="611"/>
      <c r="T267" s="611"/>
      <c r="U267" s="611"/>
      <c r="V267" s="611"/>
      <c r="W267" s="611"/>
      <c r="X267" s="611"/>
      <c r="Y267" s="612"/>
      <c r="Z267" s="422">
        <f t="shared" si="8"/>
        <v>0</v>
      </c>
      <c r="AA267" s="422">
        <f t="shared" si="9"/>
        <v>0</v>
      </c>
    </row>
    <row r="268" spans="1:27" ht="38.25" x14ac:dyDescent="0.2">
      <c r="A268" s="1090"/>
      <c r="B268" s="379" t="s">
        <v>1172</v>
      </c>
      <c r="C268" s="610"/>
      <c r="D268" s="1091"/>
      <c r="E268" s="769"/>
      <c r="F268" s="604" t="s">
        <v>2085</v>
      </c>
      <c r="G268" s="377" t="s">
        <v>2086</v>
      </c>
      <c r="H268" s="377" t="s">
        <v>2081</v>
      </c>
      <c r="I268" s="422" t="s">
        <v>2087</v>
      </c>
      <c r="J268" s="377" t="s">
        <v>2088</v>
      </c>
      <c r="K268" s="380" t="s">
        <v>2089</v>
      </c>
      <c r="L268" s="377">
        <v>12</v>
      </c>
      <c r="M268" s="628">
        <v>120</v>
      </c>
      <c r="N268" s="628"/>
      <c r="O268" s="611"/>
      <c r="P268" s="611"/>
      <c r="Q268" s="611"/>
      <c r="R268" s="611"/>
      <c r="S268" s="611"/>
      <c r="T268" s="611"/>
      <c r="U268" s="611"/>
      <c r="V268" s="611"/>
      <c r="W268" s="611"/>
      <c r="X268" s="611"/>
      <c r="Y268" s="612"/>
      <c r="Z268" s="422">
        <f t="shared" si="8"/>
        <v>0</v>
      </c>
      <c r="AA268" s="422">
        <f t="shared" si="9"/>
        <v>0</v>
      </c>
    </row>
    <row r="269" spans="1:27" ht="65.45" customHeight="1" x14ac:dyDescent="0.2">
      <c r="A269" s="1090">
        <v>98</v>
      </c>
      <c r="B269" s="379" t="s">
        <v>1172</v>
      </c>
      <c r="C269" s="610"/>
      <c r="D269" s="1091" t="s">
        <v>2090</v>
      </c>
      <c r="E269" s="769"/>
      <c r="F269" s="604" t="s">
        <v>2091</v>
      </c>
      <c r="G269" s="377" t="s">
        <v>2080</v>
      </c>
      <c r="H269" s="377" t="s">
        <v>2081</v>
      </c>
      <c r="I269" s="422" t="s">
        <v>2092</v>
      </c>
      <c r="J269" s="377" t="s">
        <v>2093</v>
      </c>
      <c r="K269" s="380" t="s">
        <v>2094</v>
      </c>
      <c r="L269" s="377">
        <v>2</v>
      </c>
      <c r="M269" s="628">
        <v>240</v>
      </c>
      <c r="N269" s="628"/>
      <c r="O269" s="611"/>
      <c r="P269" s="611"/>
      <c r="Q269" s="611"/>
      <c r="R269" s="611"/>
      <c r="S269" s="611"/>
      <c r="T269" s="611"/>
      <c r="U269" s="611"/>
      <c r="V269" s="611"/>
      <c r="W269" s="611"/>
      <c r="X269" s="611"/>
      <c r="Y269" s="612"/>
      <c r="Z269" s="422">
        <f t="shared" si="8"/>
        <v>0</v>
      </c>
      <c r="AA269" s="422">
        <f t="shared" si="9"/>
        <v>0</v>
      </c>
    </row>
    <row r="270" spans="1:27" ht="48.6" customHeight="1" x14ac:dyDescent="0.2">
      <c r="A270" s="1090"/>
      <c r="B270" s="379" t="s">
        <v>1172</v>
      </c>
      <c r="C270" s="610"/>
      <c r="D270" s="1091"/>
      <c r="E270" s="769"/>
      <c r="F270" s="604" t="s">
        <v>2085</v>
      </c>
      <c r="G270" s="377" t="s">
        <v>2086</v>
      </c>
      <c r="H270" s="377" t="s">
        <v>2081</v>
      </c>
      <c r="I270" s="422" t="s">
        <v>2095</v>
      </c>
      <c r="J270" s="377" t="s">
        <v>2096</v>
      </c>
      <c r="K270" s="380" t="s">
        <v>2097</v>
      </c>
      <c r="L270" s="377">
        <v>1</v>
      </c>
      <c r="M270" s="628">
        <v>60</v>
      </c>
      <c r="N270" s="628"/>
      <c r="O270" s="611"/>
      <c r="P270" s="611"/>
      <c r="Q270" s="611"/>
      <c r="R270" s="611"/>
      <c r="S270" s="611"/>
      <c r="T270" s="611"/>
      <c r="U270" s="611"/>
      <c r="V270" s="611"/>
      <c r="W270" s="611"/>
      <c r="X270" s="611"/>
      <c r="Y270" s="612"/>
      <c r="Z270" s="422">
        <f t="shared" si="8"/>
        <v>0</v>
      </c>
      <c r="AA270" s="422">
        <f t="shared" si="9"/>
        <v>0</v>
      </c>
    </row>
    <row r="271" spans="1:27" ht="20.100000000000001" customHeight="1" x14ac:dyDescent="0.2">
      <c r="A271" s="869"/>
      <c r="B271" s="672"/>
      <c r="C271" s="673"/>
      <c r="D271" s="870" t="s">
        <v>2522</v>
      </c>
      <c r="E271" s="871"/>
      <c r="F271" s="647"/>
      <c r="G271" s="648"/>
      <c r="H271" s="649"/>
      <c r="I271" s="650"/>
      <c r="J271" s="649"/>
      <c r="K271" s="651"/>
      <c r="L271" s="652"/>
      <c r="M271" s="653"/>
      <c r="N271" s="653"/>
      <c r="O271" s="654"/>
      <c r="P271" s="654"/>
      <c r="Q271" s="654"/>
      <c r="R271" s="654"/>
      <c r="S271" s="654"/>
      <c r="T271" s="654"/>
      <c r="U271" s="654"/>
      <c r="V271" s="654"/>
      <c r="W271" s="654"/>
      <c r="X271" s="654"/>
      <c r="Y271" s="654"/>
      <c r="Z271" s="654"/>
      <c r="AA271" s="654"/>
    </row>
    <row r="272" spans="1:27" ht="63.75" x14ac:dyDescent="0.2">
      <c r="A272" s="1090">
        <v>99</v>
      </c>
      <c r="B272" s="379" t="s">
        <v>2098</v>
      </c>
      <c r="C272" s="408" t="s">
        <v>2098</v>
      </c>
      <c r="D272" s="1091" t="s">
        <v>2099</v>
      </c>
      <c r="E272" s="769"/>
      <c r="F272" s="629" t="s">
        <v>1481</v>
      </c>
      <c r="G272" s="655"/>
      <c r="H272" s="377" t="s">
        <v>1443</v>
      </c>
      <c r="I272" s="382" t="s">
        <v>1479</v>
      </c>
      <c r="J272" s="377" t="s">
        <v>1443</v>
      </c>
      <c r="K272" s="380" t="s">
        <v>1480</v>
      </c>
      <c r="L272" s="377">
        <v>1</v>
      </c>
      <c r="M272" s="628">
        <v>120</v>
      </c>
      <c r="N272" s="628"/>
      <c r="O272" s="611"/>
      <c r="P272" s="611"/>
      <c r="Q272" s="611"/>
      <c r="R272" s="611"/>
      <c r="S272" s="611"/>
      <c r="T272" s="611"/>
      <c r="U272" s="422"/>
      <c r="V272" s="422"/>
      <c r="W272" s="422"/>
      <c r="X272" s="688"/>
      <c r="Y272" s="380"/>
      <c r="Z272" s="422">
        <f t="shared" ref="Z272:Z335" si="10">SUM(N272:Y272)</f>
        <v>0</v>
      </c>
      <c r="AA272" s="422">
        <f t="shared" ref="AA272:AA335" si="11">L272*Z272</f>
        <v>0</v>
      </c>
    </row>
    <row r="273" spans="1:27" ht="229.5" x14ac:dyDescent="0.2">
      <c r="A273" s="1090"/>
      <c r="B273" s="379" t="s">
        <v>2098</v>
      </c>
      <c r="C273" s="408" t="s">
        <v>2098</v>
      </c>
      <c r="D273" s="1091"/>
      <c r="E273" s="769"/>
      <c r="F273" s="656" t="s">
        <v>1483</v>
      </c>
      <c r="G273" s="422" t="s">
        <v>2100</v>
      </c>
      <c r="H273" s="377" t="s">
        <v>1443</v>
      </c>
      <c r="I273" s="382" t="s">
        <v>1482</v>
      </c>
      <c r="J273" s="408" t="s">
        <v>2101</v>
      </c>
      <c r="K273" s="657" t="s">
        <v>2102</v>
      </c>
      <c r="L273" s="408">
        <v>1</v>
      </c>
      <c r="M273" s="628">
        <v>120</v>
      </c>
      <c r="N273" s="628"/>
      <c r="O273" s="611"/>
      <c r="P273" s="611"/>
      <c r="Q273" s="611"/>
      <c r="R273" s="611"/>
      <c r="S273" s="611"/>
      <c r="T273" s="611"/>
      <c r="U273" s="422"/>
      <c r="V273" s="422"/>
      <c r="W273" s="422"/>
      <c r="X273" s="688"/>
      <c r="Y273" s="380"/>
      <c r="Z273" s="422">
        <f t="shared" si="10"/>
        <v>0</v>
      </c>
      <c r="AA273" s="422">
        <f t="shared" si="11"/>
        <v>0</v>
      </c>
    </row>
    <row r="274" spans="1:27" ht="120" customHeight="1" x14ac:dyDescent="0.2">
      <c r="A274" s="1090"/>
      <c r="B274" s="379" t="s">
        <v>2098</v>
      </c>
      <c r="C274" s="408" t="s">
        <v>2098</v>
      </c>
      <c r="D274" s="1091"/>
      <c r="E274" s="769"/>
      <c r="F274" s="656" t="s">
        <v>1486</v>
      </c>
      <c r="G274" s="422" t="s">
        <v>2100</v>
      </c>
      <c r="H274" s="377" t="s">
        <v>1173</v>
      </c>
      <c r="I274" s="382" t="s">
        <v>2103</v>
      </c>
      <c r="J274" s="377" t="s">
        <v>1484</v>
      </c>
      <c r="K274" s="380" t="s">
        <v>1485</v>
      </c>
      <c r="L274" s="377">
        <v>1</v>
      </c>
      <c r="M274" s="628">
        <v>60</v>
      </c>
      <c r="N274" s="628"/>
      <c r="O274" s="611"/>
      <c r="P274" s="611"/>
      <c r="Q274" s="611"/>
      <c r="R274" s="611"/>
      <c r="S274" s="611"/>
      <c r="T274" s="611"/>
      <c r="U274" s="422"/>
      <c r="V274" s="422"/>
      <c r="W274" s="422"/>
      <c r="X274" s="688"/>
      <c r="Y274" s="380"/>
      <c r="Z274" s="422">
        <f t="shared" si="10"/>
        <v>0</v>
      </c>
      <c r="AA274" s="422">
        <f t="shared" si="11"/>
        <v>0</v>
      </c>
    </row>
    <row r="275" spans="1:27" ht="91.15" customHeight="1" x14ac:dyDescent="0.2">
      <c r="A275" s="1090">
        <v>100</v>
      </c>
      <c r="B275" s="379" t="s">
        <v>2098</v>
      </c>
      <c r="C275" s="408" t="s">
        <v>2098</v>
      </c>
      <c r="D275" s="1091" t="s">
        <v>1487</v>
      </c>
      <c r="E275" s="769"/>
      <c r="F275" s="656" t="s">
        <v>1490</v>
      </c>
      <c r="G275" s="422" t="s">
        <v>2100</v>
      </c>
      <c r="H275" s="377" t="s">
        <v>1488</v>
      </c>
      <c r="I275" s="382" t="s">
        <v>2104</v>
      </c>
      <c r="J275" s="377" t="s">
        <v>1173</v>
      </c>
      <c r="K275" s="380" t="s">
        <v>1489</v>
      </c>
      <c r="L275" s="377">
        <v>1</v>
      </c>
      <c r="M275" s="628">
        <f>8*45</f>
        <v>360</v>
      </c>
      <c r="N275" s="628"/>
      <c r="O275" s="611"/>
      <c r="P275" s="611"/>
      <c r="Q275" s="611"/>
      <c r="R275" s="611"/>
      <c r="S275" s="611"/>
      <c r="T275" s="611"/>
      <c r="U275" s="422"/>
      <c r="V275" s="422"/>
      <c r="W275" s="422"/>
      <c r="X275" s="688"/>
      <c r="Y275" s="380"/>
      <c r="Z275" s="422">
        <f t="shared" si="10"/>
        <v>0</v>
      </c>
      <c r="AA275" s="422">
        <f t="shared" si="11"/>
        <v>0</v>
      </c>
    </row>
    <row r="276" spans="1:27" ht="38.25" x14ac:dyDescent="0.2">
      <c r="A276" s="1090"/>
      <c r="B276" s="379" t="s">
        <v>2098</v>
      </c>
      <c r="C276" s="408" t="s">
        <v>2098</v>
      </c>
      <c r="D276" s="1091"/>
      <c r="E276" s="769"/>
      <c r="F276" s="656" t="s">
        <v>1494</v>
      </c>
      <c r="G276" s="422" t="s">
        <v>2100</v>
      </c>
      <c r="H276" s="377" t="s">
        <v>1491</v>
      </c>
      <c r="I276" s="658" t="s">
        <v>1492</v>
      </c>
      <c r="J276" s="377"/>
      <c r="K276" s="380" t="s">
        <v>1493</v>
      </c>
      <c r="L276" s="377">
        <v>12</v>
      </c>
      <c r="M276" s="628">
        <v>60</v>
      </c>
      <c r="N276" s="628"/>
      <c r="O276" s="611"/>
      <c r="P276" s="611"/>
      <c r="Q276" s="611"/>
      <c r="R276" s="611"/>
      <c r="S276" s="611"/>
      <c r="T276" s="611"/>
      <c r="U276" s="422"/>
      <c r="V276" s="422"/>
      <c r="W276" s="422"/>
      <c r="X276" s="688"/>
      <c r="Y276" s="380"/>
      <c r="Z276" s="422">
        <f t="shared" si="10"/>
        <v>0</v>
      </c>
      <c r="AA276" s="422">
        <f t="shared" si="11"/>
        <v>0</v>
      </c>
    </row>
    <row r="277" spans="1:27" ht="89.25" x14ac:dyDescent="0.2">
      <c r="A277" s="1090">
        <v>101</v>
      </c>
      <c r="B277" s="379" t="s">
        <v>2098</v>
      </c>
      <c r="C277" s="610" t="s">
        <v>2098</v>
      </c>
      <c r="D277" s="1091" t="s">
        <v>1495</v>
      </c>
      <c r="E277" s="769"/>
      <c r="F277" s="656" t="s">
        <v>1498</v>
      </c>
      <c r="G277" s="377" t="s">
        <v>2105</v>
      </c>
      <c r="H277" s="379" t="s">
        <v>1433</v>
      </c>
      <c r="I277" s="422" t="s">
        <v>2106</v>
      </c>
      <c r="J277" s="377" t="s">
        <v>1496</v>
      </c>
      <c r="K277" s="380" t="s">
        <v>1497</v>
      </c>
      <c r="L277" s="377">
        <v>4</v>
      </c>
      <c r="M277" s="628">
        <v>60</v>
      </c>
      <c r="N277" s="628"/>
      <c r="O277" s="611"/>
      <c r="P277" s="611"/>
      <c r="Q277" s="611"/>
      <c r="R277" s="611"/>
      <c r="S277" s="611"/>
      <c r="T277" s="611"/>
      <c r="U277" s="422"/>
      <c r="V277" s="422"/>
      <c r="W277" s="422"/>
      <c r="X277" s="688"/>
      <c r="Y277" s="380"/>
      <c r="Z277" s="422">
        <f t="shared" si="10"/>
        <v>0</v>
      </c>
      <c r="AA277" s="422">
        <f t="shared" si="11"/>
        <v>0</v>
      </c>
    </row>
    <row r="278" spans="1:27" ht="140.25" x14ac:dyDescent="0.2">
      <c r="A278" s="1090"/>
      <c r="B278" s="379" t="s">
        <v>2098</v>
      </c>
      <c r="C278" s="610" t="s">
        <v>2098</v>
      </c>
      <c r="D278" s="1091"/>
      <c r="E278" s="769"/>
      <c r="F278" s="656" t="s">
        <v>1499</v>
      </c>
      <c r="G278" s="377" t="s">
        <v>2107</v>
      </c>
      <c r="H278" s="377" t="s">
        <v>1488</v>
      </c>
      <c r="I278" s="422" t="s">
        <v>2108</v>
      </c>
      <c r="J278" s="377" t="s">
        <v>1496</v>
      </c>
      <c r="K278" s="380" t="s">
        <v>2109</v>
      </c>
      <c r="L278" s="377">
        <v>1</v>
      </c>
      <c r="M278" s="628">
        <v>360</v>
      </c>
      <c r="N278" s="628"/>
      <c r="O278" s="611"/>
      <c r="P278" s="611"/>
      <c r="Q278" s="611"/>
      <c r="R278" s="611"/>
      <c r="S278" s="611"/>
      <c r="T278" s="611"/>
      <c r="U278" s="422"/>
      <c r="V278" s="422"/>
      <c r="W278" s="422"/>
      <c r="X278" s="688"/>
      <c r="Y278" s="380"/>
      <c r="Z278" s="422">
        <f t="shared" si="10"/>
        <v>0</v>
      </c>
      <c r="AA278" s="422">
        <f t="shared" si="11"/>
        <v>0</v>
      </c>
    </row>
    <row r="279" spans="1:27" ht="103.15" customHeight="1" x14ac:dyDescent="0.2">
      <c r="A279" s="1090"/>
      <c r="B279" s="379" t="s">
        <v>2098</v>
      </c>
      <c r="C279" s="610" t="s">
        <v>2098</v>
      </c>
      <c r="D279" s="1091"/>
      <c r="E279" s="769"/>
      <c r="F279" s="656" t="s">
        <v>1502</v>
      </c>
      <c r="G279" s="377" t="s">
        <v>2110</v>
      </c>
      <c r="H279" s="377" t="s">
        <v>1500</v>
      </c>
      <c r="I279" s="422" t="s">
        <v>2111</v>
      </c>
      <c r="J279" s="377" t="s">
        <v>1496</v>
      </c>
      <c r="K279" s="380" t="s">
        <v>1501</v>
      </c>
      <c r="L279" s="377">
        <v>2</v>
      </c>
      <c r="M279" s="628">
        <v>30</v>
      </c>
      <c r="N279" s="628"/>
      <c r="O279" s="611"/>
      <c r="P279" s="611"/>
      <c r="Q279" s="611"/>
      <c r="R279" s="611"/>
      <c r="S279" s="611"/>
      <c r="T279" s="611"/>
      <c r="U279" s="422"/>
      <c r="V279" s="422"/>
      <c r="W279" s="422"/>
      <c r="X279" s="688"/>
      <c r="Y279" s="380"/>
      <c r="Z279" s="422">
        <f t="shared" si="10"/>
        <v>0</v>
      </c>
      <c r="AA279" s="422">
        <f t="shared" si="11"/>
        <v>0</v>
      </c>
    </row>
    <row r="280" spans="1:27" ht="127.9" customHeight="1" x14ac:dyDescent="0.2">
      <c r="A280" s="1090"/>
      <c r="B280" s="379" t="s">
        <v>2098</v>
      </c>
      <c r="C280" s="610" t="s">
        <v>2098</v>
      </c>
      <c r="D280" s="1091"/>
      <c r="E280" s="769"/>
      <c r="F280" s="656" t="s">
        <v>1505</v>
      </c>
      <c r="G280" s="377" t="s">
        <v>2112</v>
      </c>
      <c r="H280" s="377" t="s">
        <v>1488</v>
      </c>
      <c r="I280" s="422" t="s">
        <v>1503</v>
      </c>
      <c r="J280" s="377" t="s">
        <v>1496</v>
      </c>
      <c r="K280" s="380" t="s">
        <v>1504</v>
      </c>
      <c r="L280" s="377">
        <v>1</v>
      </c>
      <c r="M280" s="628">
        <v>360</v>
      </c>
      <c r="N280" s="628"/>
      <c r="O280" s="611"/>
      <c r="P280" s="611"/>
      <c r="Q280" s="611"/>
      <c r="R280" s="611"/>
      <c r="S280" s="611"/>
      <c r="T280" s="611"/>
      <c r="U280" s="422"/>
      <c r="V280" s="422"/>
      <c r="W280" s="422"/>
      <c r="X280" s="688"/>
      <c r="Y280" s="380"/>
      <c r="Z280" s="422">
        <f t="shared" si="10"/>
        <v>0</v>
      </c>
      <c r="AA280" s="422">
        <f t="shared" si="11"/>
        <v>0</v>
      </c>
    </row>
    <row r="281" spans="1:27" ht="69.599999999999994" customHeight="1" x14ac:dyDescent="0.2">
      <c r="A281" s="1090"/>
      <c r="B281" s="379" t="s">
        <v>2098</v>
      </c>
      <c r="C281" s="610" t="s">
        <v>2098</v>
      </c>
      <c r="D281" s="1091"/>
      <c r="E281" s="769"/>
      <c r="F281" s="656" t="s">
        <v>1508</v>
      </c>
      <c r="G281" s="377" t="s">
        <v>2113</v>
      </c>
      <c r="H281" s="377" t="s">
        <v>1426</v>
      </c>
      <c r="I281" s="422" t="s">
        <v>1506</v>
      </c>
      <c r="J281" s="377" t="s">
        <v>1496</v>
      </c>
      <c r="K281" s="380" t="s">
        <v>1507</v>
      </c>
      <c r="L281" s="377">
        <v>8</v>
      </c>
      <c r="M281" s="628">
        <v>60</v>
      </c>
      <c r="N281" s="628"/>
      <c r="O281" s="611"/>
      <c r="P281" s="611"/>
      <c r="Q281" s="611"/>
      <c r="R281" s="611"/>
      <c r="S281" s="611"/>
      <c r="T281" s="611"/>
      <c r="U281" s="422"/>
      <c r="V281" s="422"/>
      <c r="W281" s="422"/>
      <c r="X281" s="688"/>
      <c r="Y281" s="380"/>
      <c r="Z281" s="422">
        <f t="shared" si="10"/>
        <v>0</v>
      </c>
      <c r="AA281" s="422">
        <f t="shared" si="11"/>
        <v>0</v>
      </c>
    </row>
    <row r="282" spans="1:27" ht="114.75" x14ac:dyDescent="0.2">
      <c r="A282" s="1090">
        <v>102</v>
      </c>
      <c r="B282" s="408" t="s">
        <v>2098</v>
      </c>
      <c r="C282" s="408" t="s">
        <v>2098</v>
      </c>
      <c r="D282" s="1094" t="s">
        <v>1509</v>
      </c>
      <c r="E282" s="837"/>
      <c r="F282" s="656" t="s">
        <v>1512</v>
      </c>
      <c r="G282" s="377" t="s">
        <v>2114</v>
      </c>
      <c r="H282" s="379" t="s">
        <v>1433</v>
      </c>
      <c r="I282" s="382" t="s">
        <v>1510</v>
      </c>
      <c r="J282" s="408" t="s">
        <v>1496</v>
      </c>
      <c r="K282" s="657" t="s">
        <v>1511</v>
      </c>
      <c r="L282" s="408">
        <v>2</v>
      </c>
      <c r="M282" s="628">
        <v>60</v>
      </c>
      <c r="N282" s="628"/>
      <c r="O282" s="611"/>
      <c r="P282" s="611"/>
      <c r="Q282" s="611"/>
      <c r="R282" s="611"/>
      <c r="S282" s="611"/>
      <c r="T282" s="611"/>
      <c r="U282" s="422"/>
      <c r="V282" s="422"/>
      <c r="W282" s="422"/>
      <c r="X282" s="408"/>
      <c r="Y282" s="380"/>
      <c r="Z282" s="422">
        <f t="shared" si="10"/>
        <v>0</v>
      </c>
      <c r="AA282" s="422">
        <f t="shared" si="11"/>
        <v>0</v>
      </c>
    </row>
    <row r="283" spans="1:27" ht="63.75" x14ac:dyDescent="0.2">
      <c r="A283" s="1090"/>
      <c r="B283" s="408" t="s">
        <v>2098</v>
      </c>
      <c r="C283" s="408" t="s">
        <v>2098</v>
      </c>
      <c r="D283" s="1094"/>
      <c r="E283" s="837"/>
      <c r="F283" s="656" t="s">
        <v>1516</v>
      </c>
      <c r="G283" s="377" t="s">
        <v>2115</v>
      </c>
      <c r="H283" s="408" t="s">
        <v>1513</v>
      </c>
      <c r="I283" s="382" t="s">
        <v>1514</v>
      </c>
      <c r="J283" s="408" t="s">
        <v>1496</v>
      </c>
      <c r="K283" s="657" t="s">
        <v>1515</v>
      </c>
      <c r="L283" s="408">
        <v>1</v>
      </c>
      <c r="M283" s="628">
        <v>360</v>
      </c>
      <c r="N283" s="628"/>
      <c r="O283" s="611"/>
      <c r="P283" s="611"/>
      <c r="Q283" s="611"/>
      <c r="R283" s="611"/>
      <c r="S283" s="611"/>
      <c r="T283" s="611"/>
      <c r="U283" s="422"/>
      <c r="V283" s="422"/>
      <c r="W283" s="422"/>
      <c r="X283" s="408"/>
      <c r="Y283" s="380"/>
      <c r="Z283" s="422">
        <f t="shared" si="10"/>
        <v>0</v>
      </c>
      <c r="AA283" s="422">
        <f t="shared" si="11"/>
        <v>0</v>
      </c>
    </row>
    <row r="284" spans="1:27" ht="80.45" customHeight="1" x14ac:dyDescent="0.2">
      <c r="A284" s="1090"/>
      <c r="B284" s="408" t="s">
        <v>2098</v>
      </c>
      <c r="C284" s="408" t="s">
        <v>2098</v>
      </c>
      <c r="D284" s="1094"/>
      <c r="E284" s="837"/>
      <c r="F284" s="656" t="s">
        <v>1518</v>
      </c>
      <c r="G284" s="377" t="s">
        <v>2115</v>
      </c>
      <c r="H284" s="379" t="s">
        <v>1433</v>
      </c>
      <c r="I284" s="382" t="s">
        <v>1517</v>
      </c>
      <c r="J284" s="408" t="s">
        <v>1496</v>
      </c>
      <c r="K284" s="657" t="s">
        <v>1515</v>
      </c>
      <c r="L284" s="408">
        <v>12</v>
      </c>
      <c r="M284" s="628">
        <v>60</v>
      </c>
      <c r="N284" s="628"/>
      <c r="O284" s="611"/>
      <c r="P284" s="611"/>
      <c r="Q284" s="611"/>
      <c r="R284" s="611"/>
      <c r="S284" s="611"/>
      <c r="T284" s="611"/>
      <c r="U284" s="422"/>
      <c r="V284" s="422"/>
      <c r="W284" s="422"/>
      <c r="X284" s="408"/>
      <c r="Y284" s="380"/>
      <c r="Z284" s="422">
        <f t="shared" si="10"/>
        <v>0</v>
      </c>
      <c r="AA284" s="422">
        <f t="shared" si="11"/>
        <v>0</v>
      </c>
    </row>
    <row r="285" spans="1:27" ht="51" x14ac:dyDescent="0.2">
      <c r="A285" s="1090"/>
      <c r="B285" s="408" t="s">
        <v>2098</v>
      </c>
      <c r="C285" s="408" t="s">
        <v>2098</v>
      </c>
      <c r="D285" s="1094"/>
      <c r="E285" s="837"/>
      <c r="F285" s="656" t="s">
        <v>1521</v>
      </c>
      <c r="G285" s="408" t="s">
        <v>2116</v>
      </c>
      <c r="H285" s="408" t="s">
        <v>1473</v>
      </c>
      <c r="I285" s="382" t="s">
        <v>1519</v>
      </c>
      <c r="J285" s="408" t="s">
        <v>1496</v>
      </c>
      <c r="K285" s="657" t="s">
        <v>1520</v>
      </c>
      <c r="L285" s="408">
        <v>1</v>
      </c>
      <c r="M285" s="628">
        <v>60</v>
      </c>
      <c r="N285" s="628"/>
      <c r="O285" s="611"/>
      <c r="P285" s="611"/>
      <c r="Q285" s="611"/>
      <c r="R285" s="611"/>
      <c r="S285" s="611"/>
      <c r="T285" s="611"/>
      <c r="U285" s="422"/>
      <c r="V285" s="422"/>
      <c r="W285" s="422"/>
      <c r="X285" s="408"/>
      <c r="Y285" s="380"/>
      <c r="Z285" s="422">
        <f t="shared" si="10"/>
        <v>0</v>
      </c>
      <c r="AA285" s="422">
        <f t="shared" si="11"/>
        <v>0</v>
      </c>
    </row>
    <row r="286" spans="1:27" ht="76.5" x14ac:dyDescent="0.2">
      <c r="A286" s="1090"/>
      <c r="B286" s="408" t="s">
        <v>2098</v>
      </c>
      <c r="C286" s="408" t="s">
        <v>2098</v>
      </c>
      <c r="D286" s="1094"/>
      <c r="E286" s="837"/>
      <c r="F286" s="656" t="s">
        <v>1524</v>
      </c>
      <c r="G286" s="408" t="s">
        <v>2117</v>
      </c>
      <c r="H286" s="408" t="s">
        <v>1417</v>
      </c>
      <c r="I286" s="382" t="s">
        <v>1522</v>
      </c>
      <c r="J286" s="408" t="s">
        <v>1496</v>
      </c>
      <c r="K286" s="657" t="s">
        <v>1523</v>
      </c>
      <c r="L286" s="408">
        <v>1</v>
      </c>
      <c r="M286" s="628">
        <v>360</v>
      </c>
      <c r="N286" s="628"/>
      <c r="O286" s="611"/>
      <c r="P286" s="611"/>
      <c r="Q286" s="611"/>
      <c r="R286" s="611"/>
      <c r="S286" s="611"/>
      <c r="T286" s="611"/>
      <c r="U286" s="422"/>
      <c r="V286" s="422"/>
      <c r="W286" s="422"/>
      <c r="X286" s="408"/>
      <c r="Y286" s="380"/>
      <c r="Z286" s="422">
        <f t="shared" si="10"/>
        <v>0</v>
      </c>
      <c r="AA286" s="422">
        <f t="shared" si="11"/>
        <v>0</v>
      </c>
    </row>
    <row r="287" spans="1:27" ht="20.100000000000001" customHeight="1" x14ac:dyDescent="0.2">
      <c r="A287" s="659"/>
      <c r="B287" s="660"/>
      <c r="C287" s="661"/>
      <c r="D287" s="785" t="s">
        <v>2118</v>
      </c>
      <c r="E287" s="786"/>
      <c r="F287" s="776"/>
      <c r="G287" s="777"/>
      <c r="H287" s="778"/>
      <c r="I287" s="663"/>
      <c r="J287" s="662"/>
      <c r="K287" s="664"/>
      <c r="L287" s="664"/>
      <c r="M287" s="662"/>
      <c r="N287" s="664"/>
      <c r="O287" s="664"/>
      <c r="P287" s="664"/>
      <c r="Q287" s="664"/>
      <c r="R287" s="664"/>
      <c r="S287" s="664"/>
      <c r="T287" s="664"/>
      <c r="U287" s="664"/>
      <c r="V287" s="664"/>
      <c r="W287" s="664"/>
      <c r="X287" s="664"/>
      <c r="Y287" s="664"/>
      <c r="Z287" s="664"/>
      <c r="AA287" s="664"/>
    </row>
    <row r="288" spans="1:27" ht="127.5" x14ac:dyDescent="0.2">
      <c r="A288" s="1090">
        <v>103</v>
      </c>
      <c r="B288" s="408" t="s">
        <v>2098</v>
      </c>
      <c r="C288" s="408" t="s">
        <v>1079</v>
      </c>
      <c r="D288" s="1091" t="s">
        <v>1001</v>
      </c>
      <c r="E288" s="769"/>
      <c r="F288" s="656" t="s">
        <v>1573</v>
      </c>
      <c r="G288" s="377" t="s">
        <v>2119</v>
      </c>
      <c r="H288" s="379" t="s">
        <v>1433</v>
      </c>
      <c r="I288" s="422" t="s">
        <v>2120</v>
      </c>
      <c r="J288" s="377" t="s">
        <v>1496</v>
      </c>
      <c r="K288" s="380" t="s">
        <v>1572</v>
      </c>
      <c r="L288" s="377">
        <v>4</v>
      </c>
      <c r="M288" s="628">
        <v>60</v>
      </c>
      <c r="N288" s="628"/>
      <c r="O288" s="611"/>
      <c r="P288" s="611"/>
      <c r="Q288" s="611"/>
      <c r="R288" s="611"/>
      <c r="S288" s="611"/>
      <c r="T288" s="611"/>
      <c r="U288" s="422"/>
      <c r="V288" s="422"/>
      <c r="W288" s="422"/>
      <c r="X288" s="688"/>
      <c r="Y288" s="380"/>
      <c r="Z288" s="422">
        <f t="shared" si="10"/>
        <v>0</v>
      </c>
      <c r="AA288" s="422">
        <f t="shared" si="11"/>
        <v>0</v>
      </c>
    </row>
    <row r="289" spans="1:27" ht="140.25" x14ac:dyDescent="0.2">
      <c r="A289" s="1090"/>
      <c r="B289" s="408" t="s">
        <v>2098</v>
      </c>
      <c r="C289" s="408" t="s">
        <v>1079</v>
      </c>
      <c r="D289" s="1091"/>
      <c r="E289" s="769"/>
      <c r="F289" s="656" t="s">
        <v>1575</v>
      </c>
      <c r="G289" s="377" t="s">
        <v>2121</v>
      </c>
      <c r="H289" s="379" t="s">
        <v>1433</v>
      </c>
      <c r="I289" s="422" t="s">
        <v>2122</v>
      </c>
      <c r="J289" s="377" t="s">
        <v>1496</v>
      </c>
      <c r="K289" s="380" t="s">
        <v>1574</v>
      </c>
      <c r="L289" s="377">
        <v>3</v>
      </c>
      <c r="M289" s="628">
        <v>60</v>
      </c>
      <c r="N289" s="628"/>
      <c r="O289" s="611"/>
      <c r="P289" s="611"/>
      <c r="Q289" s="611"/>
      <c r="R289" s="611"/>
      <c r="S289" s="611"/>
      <c r="T289" s="611"/>
      <c r="U289" s="422"/>
      <c r="V289" s="422"/>
      <c r="W289" s="422"/>
      <c r="X289" s="688"/>
      <c r="Y289" s="380"/>
      <c r="Z289" s="422">
        <f t="shared" si="10"/>
        <v>0</v>
      </c>
      <c r="AA289" s="422">
        <f t="shared" si="11"/>
        <v>0</v>
      </c>
    </row>
    <row r="290" spans="1:27" ht="102" x14ac:dyDescent="0.2">
      <c r="A290" s="168">
        <v>104</v>
      </c>
      <c r="B290" s="408" t="s">
        <v>2098</v>
      </c>
      <c r="C290" s="408" t="s">
        <v>1079</v>
      </c>
      <c r="D290" s="604" t="s">
        <v>1576</v>
      </c>
      <c r="E290" s="769"/>
      <c r="F290" s="656" t="s">
        <v>2123</v>
      </c>
      <c r="G290" s="377" t="s">
        <v>2115</v>
      </c>
      <c r="H290" s="377" t="s">
        <v>1513</v>
      </c>
      <c r="I290" s="422" t="s">
        <v>2124</v>
      </c>
      <c r="J290" s="377" t="s">
        <v>1496</v>
      </c>
      <c r="K290" s="380" t="s">
        <v>992</v>
      </c>
      <c r="L290" s="377">
        <v>3</v>
      </c>
      <c r="M290" s="628">
        <v>360</v>
      </c>
      <c r="N290" s="628"/>
      <c r="O290" s="611"/>
      <c r="P290" s="611"/>
      <c r="Q290" s="611"/>
      <c r="R290" s="611"/>
      <c r="S290" s="611"/>
      <c r="T290" s="611"/>
      <c r="U290" s="422"/>
      <c r="V290" s="422"/>
      <c r="W290" s="422"/>
      <c r="X290" s="688"/>
      <c r="Y290" s="380"/>
      <c r="Z290" s="422">
        <f t="shared" si="10"/>
        <v>0</v>
      </c>
      <c r="AA290" s="422">
        <f t="shared" si="11"/>
        <v>0</v>
      </c>
    </row>
    <row r="291" spans="1:27" ht="102" x14ac:dyDescent="0.2">
      <c r="A291" s="168">
        <v>105</v>
      </c>
      <c r="B291" s="408" t="s">
        <v>2098</v>
      </c>
      <c r="C291" s="408" t="s">
        <v>1079</v>
      </c>
      <c r="D291" s="604" t="s">
        <v>1577</v>
      </c>
      <c r="E291" s="769"/>
      <c r="F291" s="656" t="s">
        <v>2125</v>
      </c>
      <c r="G291" s="377" t="s">
        <v>2126</v>
      </c>
      <c r="H291" s="377" t="s">
        <v>1513</v>
      </c>
      <c r="I291" s="422" t="s">
        <v>2127</v>
      </c>
      <c r="J291" s="377" t="s">
        <v>1496</v>
      </c>
      <c r="K291" s="380" t="s">
        <v>993</v>
      </c>
      <c r="L291" s="377">
        <v>3</v>
      </c>
      <c r="M291" s="628">
        <v>360</v>
      </c>
      <c r="N291" s="628"/>
      <c r="O291" s="611"/>
      <c r="P291" s="611"/>
      <c r="Q291" s="611"/>
      <c r="R291" s="611"/>
      <c r="S291" s="611"/>
      <c r="T291" s="611"/>
      <c r="U291" s="422"/>
      <c r="V291" s="422"/>
      <c r="W291" s="422"/>
      <c r="X291" s="688"/>
      <c r="Y291" s="380"/>
      <c r="Z291" s="422">
        <f t="shared" si="10"/>
        <v>0</v>
      </c>
      <c r="AA291" s="422">
        <f t="shared" si="11"/>
        <v>0</v>
      </c>
    </row>
    <row r="292" spans="1:27" ht="20.100000000000001" customHeight="1" x14ac:dyDescent="0.2">
      <c r="A292" s="659"/>
      <c r="B292" s="660"/>
      <c r="C292" s="661"/>
      <c r="D292" s="785" t="s">
        <v>2128</v>
      </c>
      <c r="E292" s="786"/>
      <c r="F292" s="779"/>
      <c r="G292" s="777"/>
      <c r="H292" s="778"/>
      <c r="I292" s="665"/>
      <c r="J292" s="662"/>
      <c r="K292" s="664"/>
      <c r="L292" s="664"/>
      <c r="M292" s="662"/>
      <c r="N292" s="664"/>
      <c r="O292" s="664"/>
      <c r="P292" s="664"/>
      <c r="Q292" s="664"/>
      <c r="R292" s="664"/>
      <c r="S292" s="664"/>
      <c r="T292" s="664"/>
      <c r="U292" s="664"/>
      <c r="V292" s="664"/>
      <c r="W292" s="664"/>
      <c r="X292" s="664"/>
      <c r="Y292" s="664"/>
      <c r="Z292" s="664"/>
      <c r="AA292" s="664"/>
    </row>
    <row r="293" spans="1:27" ht="140.25" x14ac:dyDescent="0.2">
      <c r="A293" s="1090">
        <v>106</v>
      </c>
      <c r="B293" s="408" t="s">
        <v>2098</v>
      </c>
      <c r="C293" s="408"/>
      <c r="D293" s="1091" t="s">
        <v>1525</v>
      </c>
      <c r="E293" s="769"/>
      <c r="F293" s="656" t="s">
        <v>1527</v>
      </c>
      <c r="G293" s="377" t="s">
        <v>2119</v>
      </c>
      <c r="H293" s="379" t="s">
        <v>1433</v>
      </c>
      <c r="I293" s="422" t="s">
        <v>2129</v>
      </c>
      <c r="J293" s="377" t="s">
        <v>1496</v>
      </c>
      <c r="K293" s="380" t="s">
        <v>1526</v>
      </c>
      <c r="L293" s="377">
        <v>4</v>
      </c>
      <c r="M293" s="628">
        <v>60</v>
      </c>
      <c r="N293" s="628"/>
      <c r="O293" s="611"/>
      <c r="P293" s="611"/>
      <c r="Q293" s="611"/>
      <c r="R293" s="611"/>
      <c r="S293" s="611"/>
      <c r="T293" s="611"/>
      <c r="U293" s="422"/>
      <c r="V293" s="422"/>
      <c r="W293" s="422"/>
      <c r="X293" s="688"/>
      <c r="Y293" s="380"/>
      <c r="Z293" s="422">
        <f t="shared" si="10"/>
        <v>0</v>
      </c>
      <c r="AA293" s="422">
        <f t="shared" si="11"/>
        <v>0</v>
      </c>
    </row>
    <row r="294" spans="1:27" ht="172.15" customHeight="1" x14ac:dyDescent="0.2">
      <c r="A294" s="1090"/>
      <c r="B294" s="408" t="s">
        <v>2098</v>
      </c>
      <c r="C294" s="408"/>
      <c r="D294" s="1091"/>
      <c r="E294" s="769"/>
      <c r="F294" s="656" t="s">
        <v>1529</v>
      </c>
      <c r="G294" s="377" t="s">
        <v>2121</v>
      </c>
      <c r="H294" s="379" t="s">
        <v>1433</v>
      </c>
      <c r="I294" s="422" t="s">
        <v>2130</v>
      </c>
      <c r="J294" s="377" t="s">
        <v>1496</v>
      </c>
      <c r="K294" s="380" t="s">
        <v>1528</v>
      </c>
      <c r="L294" s="377">
        <v>3</v>
      </c>
      <c r="M294" s="628">
        <v>60</v>
      </c>
      <c r="N294" s="628"/>
      <c r="O294" s="611"/>
      <c r="P294" s="611"/>
      <c r="Q294" s="611"/>
      <c r="R294" s="611"/>
      <c r="S294" s="611"/>
      <c r="T294" s="611"/>
      <c r="U294" s="422"/>
      <c r="V294" s="422"/>
      <c r="W294" s="422"/>
      <c r="X294" s="688"/>
      <c r="Y294" s="380"/>
      <c r="Z294" s="422">
        <f t="shared" si="10"/>
        <v>0</v>
      </c>
      <c r="AA294" s="422">
        <f t="shared" si="11"/>
        <v>0</v>
      </c>
    </row>
    <row r="295" spans="1:27" ht="76.5" x14ac:dyDescent="0.2">
      <c r="A295" s="168">
        <v>107</v>
      </c>
      <c r="B295" s="408" t="s">
        <v>2098</v>
      </c>
      <c r="C295" s="408"/>
      <c r="D295" s="668" t="s">
        <v>2131</v>
      </c>
      <c r="E295" s="858"/>
      <c r="F295" s="656" t="s">
        <v>2132</v>
      </c>
      <c r="G295" s="377" t="s">
        <v>2133</v>
      </c>
      <c r="H295" s="377" t="s">
        <v>1513</v>
      </c>
      <c r="I295" s="422" t="s">
        <v>2134</v>
      </c>
      <c r="J295" s="377" t="s">
        <v>1496</v>
      </c>
      <c r="K295" s="380" t="s">
        <v>2135</v>
      </c>
      <c r="L295" s="377">
        <v>1</v>
      </c>
      <c r="M295" s="628">
        <v>360</v>
      </c>
      <c r="N295" s="628"/>
      <c r="O295" s="611"/>
      <c r="P295" s="611"/>
      <c r="Q295" s="611"/>
      <c r="R295" s="611"/>
      <c r="S295" s="611"/>
      <c r="T295" s="611"/>
      <c r="U295" s="422"/>
      <c r="V295" s="422"/>
      <c r="W295" s="422"/>
      <c r="X295" s="688"/>
      <c r="Y295" s="380"/>
      <c r="Z295" s="422">
        <f t="shared" si="10"/>
        <v>0</v>
      </c>
      <c r="AA295" s="422">
        <f t="shared" si="11"/>
        <v>0</v>
      </c>
    </row>
    <row r="296" spans="1:27" ht="384" customHeight="1" x14ac:dyDescent="0.2">
      <c r="A296" s="168">
        <v>108</v>
      </c>
      <c r="B296" s="408" t="s">
        <v>2098</v>
      </c>
      <c r="C296" s="408"/>
      <c r="D296" s="668" t="s">
        <v>1530</v>
      </c>
      <c r="E296" s="858"/>
      <c r="F296" s="656" t="s">
        <v>1533</v>
      </c>
      <c r="G296" s="377" t="s">
        <v>2115</v>
      </c>
      <c r="H296" s="377" t="s">
        <v>1513</v>
      </c>
      <c r="I296" s="422" t="s">
        <v>1531</v>
      </c>
      <c r="J296" s="377" t="s">
        <v>1496</v>
      </c>
      <c r="K296" s="380" t="s">
        <v>1532</v>
      </c>
      <c r="L296" s="377">
        <v>1</v>
      </c>
      <c r="M296" s="628">
        <v>360</v>
      </c>
      <c r="N296" s="628"/>
      <c r="O296" s="611"/>
      <c r="P296" s="611"/>
      <c r="Q296" s="611"/>
      <c r="R296" s="611"/>
      <c r="S296" s="611"/>
      <c r="T296" s="611"/>
      <c r="U296" s="422"/>
      <c r="V296" s="422"/>
      <c r="W296" s="422"/>
      <c r="X296" s="688"/>
      <c r="Y296" s="380"/>
      <c r="Z296" s="422">
        <f t="shared" si="10"/>
        <v>0</v>
      </c>
      <c r="AA296" s="422">
        <f t="shared" si="11"/>
        <v>0</v>
      </c>
    </row>
    <row r="297" spans="1:27" ht="16.5" x14ac:dyDescent="0.2">
      <c r="A297" s="659"/>
      <c r="B297" s="660"/>
      <c r="C297" s="661"/>
      <c r="D297" s="785" t="s">
        <v>1534</v>
      </c>
      <c r="E297" s="786"/>
      <c r="F297" s="779"/>
      <c r="G297" s="777"/>
      <c r="H297" s="778"/>
      <c r="I297" s="665"/>
      <c r="J297" s="667"/>
      <c r="K297" s="664"/>
      <c r="L297" s="664"/>
      <c r="M297" s="662"/>
      <c r="N297" s="664"/>
      <c r="O297" s="664"/>
      <c r="P297" s="664"/>
      <c r="Q297" s="664"/>
      <c r="R297" s="664"/>
      <c r="S297" s="664"/>
      <c r="T297" s="664"/>
      <c r="U297" s="664"/>
      <c r="V297" s="664"/>
      <c r="W297" s="664"/>
      <c r="X297" s="664"/>
      <c r="Y297" s="664"/>
      <c r="Z297" s="664"/>
      <c r="AA297" s="664"/>
    </row>
    <row r="298" spans="1:27" ht="102" x14ac:dyDescent="0.2">
      <c r="A298" s="168">
        <v>109</v>
      </c>
      <c r="B298" s="408" t="s">
        <v>2098</v>
      </c>
      <c r="C298" s="408"/>
      <c r="D298" s="668" t="s">
        <v>1541</v>
      </c>
      <c r="E298" s="858"/>
      <c r="F298" s="656" t="s">
        <v>1542</v>
      </c>
      <c r="G298" s="422" t="s">
        <v>2136</v>
      </c>
      <c r="H298" s="377" t="s">
        <v>996</v>
      </c>
      <c r="I298" s="668" t="s">
        <v>2137</v>
      </c>
      <c r="J298" s="377" t="s">
        <v>1496</v>
      </c>
      <c r="K298" s="380" t="s">
        <v>994</v>
      </c>
      <c r="L298" s="377">
        <v>1</v>
      </c>
      <c r="M298" s="628">
        <v>360</v>
      </c>
      <c r="N298" s="628"/>
      <c r="O298" s="611"/>
      <c r="P298" s="611"/>
      <c r="Q298" s="611"/>
      <c r="R298" s="611"/>
      <c r="S298" s="611"/>
      <c r="T298" s="611"/>
      <c r="U298" s="422"/>
      <c r="V298" s="422"/>
      <c r="W298" s="422"/>
      <c r="X298" s="688"/>
      <c r="Y298" s="380"/>
      <c r="Z298" s="422">
        <f t="shared" si="10"/>
        <v>0</v>
      </c>
      <c r="AA298" s="422">
        <f t="shared" si="11"/>
        <v>0</v>
      </c>
    </row>
    <row r="299" spans="1:27" ht="152.44999999999999" customHeight="1" x14ac:dyDescent="0.2">
      <c r="A299" s="168">
        <v>110</v>
      </c>
      <c r="B299" s="408" t="s">
        <v>2098</v>
      </c>
      <c r="C299" s="408"/>
      <c r="D299" s="668" t="s">
        <v>1543</v>
      </c>
      <c r="E299" s="858"/>
      <c r="F299" s="656" t="s">
        <v>1544</v>
      </c>
      <c r="G299" s="422" t="s">
        <v>2138</v>
      </c>
      <c r="H299" s="377" t="s">
        <v>1513</v>
      </c>
      <c r="I299" s="668" t="s">
        <v>2139</v>
      </c>
      <c r="J299" s="377" t="s">
        <v>1496</v>
      </c>
      <c r="K299" s="381" t="s">
        <v>995</v>
      </c>
      <c r="L299" s="604">
        <v>1</v>
      </c>
      <c r="M299" s="628">
        <v>360</v>
      </c>
      <c r="N299" s="628"/>
      <c r="O299" s="611"/>
      <c r="P299" s="611"/>
      <c r="Q299" s="611"/>
      <c r="R299" s="611"/>
      <c r="S299" s="611"/>
      <c r="T299" s="611"/>
      <c r="U299" s="422"/>
      <c r="V299" s="422"/>
      <c r="W299" s="422"/>
      <c r="X299" s="688"/>
      <c r="Y299" s="380"/>
      <c r="Z299" s="422">
        <f t="shared" si="10"/>
        <v>0</v>
      </c>
      <c r="AA299" s="422">
        <f t="shared" si="11"/>
        <v>0</v>
      </c>
    </row>
    <row r="300" spans="1:27" ht="20.100000000000001" customHeight="1" x14ac:dyDescent="0.2">
      <c r="A300" s="659"/>
      <c r="B300" s="660"/>
      <c r="C300" s="661"/>
      <c r="D300" s="785" t="s">
        <v>1360</v>
      </c>
      <c r="E300" s="786"/>
      <c r="F300" s="779"/>
      <c r="G300" s="777"/>
      <c r="H300" s="778"/>
      <c r="I300" s="665"/>
      <c r="J300" s="662"/>
      <c r="K300" s="664"/>
      <c r="L300" s="664"/>
      <c r="M300" s="662"/>
      <c r="N300" s="664"/>
      <c r="O300" s="664"/>
      <c r="P300" s="664"/>
      <c r="Q300" s="664"/>
      <c r="R300" s="664"/>
      <c r="S300" s="664"/>
      <c r="T300" s="664"/>
      <c r="U300" s="664"/>
      <c r="V300" s="664"/>
      <c r="W300" s="664"/>
      <c r="X300" s="664"/>
      <c r="Y300" s="664"/>
      <c r="Z300" s="664"/>
      <c r="AA300" s="664"/>
    </row>
    <row r="301" spans="1:27" ht="165.75" x14ac:dyDescent="0.2">
      <c r="A301" s="168">
        <v>111</v>
      </c>
      <c r="B301" s="408" t="s">
        <v>2098</v>
      </c>
      <c r="C301" s="408" t="s">
        <v>2507</v>
      </c>
      <c r="D301" s="1091" t="s">
        <v>1564</v>
      </c>
      <c r="E301" s="769"/>
      <c r="F301" s="656" t="s">
        <v>1566</v>
      </c>
      <c r="G301" s="377" t="s">
        <v>2119</v>
      </c>
      <c r="H301" s="379" t="s">
        <v>1433</v>
      </c>
      <c r="I301" s="422" t="s">
        <v>2140</v>
      </c>
      <c r="J301" s="377" t="s">
        <v>1496</v>
      </c>
      <c r="K301" s="380" t="s">
        <v>1565</v>
      </c>
      <c r="L301" s="377">
        <v>4</v>
      </c>
      <c r="M301" s="628">
        <v>60</v>
      </c>
      <c r="N301" s="628"/>
      <c r="O301" s="611"/>
      <c r="P301" s="611"/>
      <c r="Q301" s="611"/>
      <c r="R301" s="611"/>
      <c r="S301" s="611"/>
      <c r="T301" s="611"/>
      <c r="U301" s="422"/>
      <c r="V301" s="422"/>
      <c r="W301" s="422"/>
      <c r="X301" s="688"/>
      <c r="Y301" s="380"/>
      <c r="Z301" s="422">
        <f t="shared" si="10"/>
        <v>0</v>
      </c>
      <c r="AA301" s="422">
        <f t="shared" si="11"/>
        <v>0</v>
      </c>
    </row>
    <row r="302" spans="1:27" ht="178.5" x14ac:dyDescent="0.2">
      <c r="A302" s="168">
        <v>112</v>
      </c>
      <c r="B302" s="408" t="s">
        <v>2098</v>
      </c>
      <c r="C302" s="408" t="s">
        <v>2507</v>
      </c>
      <c r="D302" s="1091"/>
      <c r="E302" s="769"/>
      <c r="F302" s="656" t="s">
        <v>1568</v>
      </c>
      <c r="G302" s="377" t="s">
        <v>2121</v>
      </c>
      <c r="H302" s="379" t="s">
        <v>1433</v>
      </c>
      <c r="I302" s="422" t="s">
        <v>2141</v>
      </c>
      <c r="J302" s="377" t="s">
        <v>1496</v>
      </c>
      <c r="K302" s="380" t="s">
        <v>1567</v>
      </c>
      <c r="L302" s="377">
        <v>3</v>
      </c>
      <c r="M302" s="628">
        <v>60</v>
      </c>
      <c r="N302" s="628"/>
      <c r="O302" s="611"/>
      <c r="P302" s="611"/>
      <c r="Q302" s="611"/>
      <c r="R302" s="611"/>
      <c r="S302" s="611"/>
      <c r="T302" s="611"/>
      <c r="U302" s="422"/>
      <c r="V302" s="422"/>
      <c r="W302" s="422"/>
      <c r="X302" s="688"/>
      <c r="Y302" s="380"/>
      <c r="Z302" s="422">
        <f t="shared" si="10"/>
        <v>0</v>
      </c>
      <c r="AA302" s="422">
        <f t="shared" si="11"/>
        <v>0</v>
      </c>
    </row>
    <row r="303" spans="1:27" ht="394.15" customHeight="1" x14ac:dyDescent="0.2">
      <c r="A303" s="168">
        <v>113</v>
      </c>
      <c r="B303" s="408" t="s">
        <v>2098</v>
      </c>
      <c r="C303" s="408" t="s">
        <v>2507</v>
      </c>
      <c r="D303" s="1091" t="s">
        <v>1060</v>
      </c>
      <c r="E303" s="1097"/>
      <c r="F303" s="1095" t="s">
        <v>1571</v>
      </c>
      <c r="G303" s="604" t="s">
        <v>2138</v>
      </c>
      <c r="H303" s="377" t="s">
        <v>1513</v>
      </c>
      <c r="I303" s="422" t="s">
        <v>1569</v>
      </c>
      <c r="J303" s="377" t="s">
        <v>1496</v>
      </c>
      <c r="K303" s="380" t="s">
        <v>1570</v>
      </c>
      <c r="L303" s="377">
        <v>1</v>
      </c>
      <c r="M303" s="628">
        <v>360</v>
      </c>
      <c r="N303" s="628"/>
      <c r="O303" s="611"/>
      <c r="P303" s="611"/>
      <c r="Q303" s="611"/>
      <c r="R303" s="611"/>
      <c r="S303" s="611"/>
      <c r="T303" s="611"/>
      <c r="U303" s="422"/>
      <c r="V303" s="422"/>
      <c r="W303" s="422"/>
      <c r="X303" s="688"/>
      <c r="Y303" s="380"/>
      <c r="Z303" s="422">
        <f t="shared" si="10"/>
        <v>0</v>
      </c>
      <c r="AA303" s="422">
        <f t="shared" si="11"/>
        <v>0</v>
      </c>
    </row>
    <row r="304" spans="1:27" ht="91.15" customHeight="1" x14ac:dyDescent="0.2">
      <c r="A304" s="168">
        <v>114</v>
      </c>
      <c r="B304" s="408" t="s">
        <v>2098</v>
      </c>
      <c r="C304" s="408" t="s">
        <v>2507</v>
      </c>
      <c r="D304" s="1091"/>
      <c r="E304" s="1098"/>
      <c r="F304" s="1096"/>
      <c r="G304" s="377" t="s">
        <v>2142</v>
      </c>
      <c r="H304" s="377" t="s">
        <v>1173</v>
      </c>
      <c r="I304" s="422" t="s">
        <v>2143</v>
      </c>
      <c r="J304" s="377" t="s">
        <v>1496</v>
      </c>
      <c r="K304" s="380" t="s">
        <v>1570</v>
      </c>
      <c r="L304" s="377">
        <v>12</v>
      </c>
      <c r="M304" s="628">
        <v>60</v>
      </c>
      <c r="N304" s="628"/>
      <c r="O304" s="611"/>
      <c r="P304" s="611"/>
      <c r="Q304" s="611"/>
      <c r="R304" s="611"/>
      <c r="S304" s="611"/>
      <c r="T304" s="611"/>
      <c r="U304" s="422"/>
      <c r="V304" s="422"/>
      <c r="W304" s="422"/>
      <c r="X304" s="688"/>
      <c r="Y304" s="380"/>
      <c r="Z304" s="422">
        <f t="shared" si="10"/>
        <v>0</v>
      </c>
      <c r="AA304" s="422">
        <f t="shared" si="11"/>
        <v>0</v>
      </c>
    </row>
    <row r="305" spans="1:27" ht="20.100000000000001" customHeight="1" x14ac:dyDescent="0.2">
      <c r="A305" s="659"/>
      <c r="B305" s="660"/>
      <c r="C305" s="661"/>
      <c r="D305" s="785" t="s">
        <v>1545</v>
      </c>
      <c r="E305" s="786"/>
      <c r="F305" s="779"/>
      <c r="G305" s="777"/>
      <c r="H305" s="778"/>
      <c r="I305" s="665"/>
      <c r="J305" s="662"/>
      <c r="K305" s="664"/>
      <c r="L305" s="664"/>
      <c r="M305" s="662"/>
      <c r="N305" s="664"/>
      <c r="O305" s="664"/>
      <c r="P305" s="664"/>
      <c r="Q305" s="664"/>
      <c r="R305" s="664"/>
      <c r="S305" s="664"/>
      <c r="T305" s="664"/>
      <c r="U305" s="664"/>
      <c r="V305" s="664"/>
      <c r="W305" s="664"/>
      <c r="X305" s="664"/>
      <c r="Y305" s="664"/>
      <c r="Z305" s="664"/>
      <c r="AA305" s="664"/>
    </row>
    <row r="306" spans="1:27" ht="191.25" x14ac:dyDescent="0.2">
      <c r="A306" s="1090">
        <v>115</v>
      </c>
      <c r="B306" s="408" t="s">
        <v>2098</v>
      </c>
      <c r="C306" s="408"/>
      <c r="D306" s="1091" t="s">
        <v>2144</v>
      </c>
      <c r="E306" s="769"/>
      <c r="F306" s="656" t="s">
        <v>1554</v>
      </c>
      <c r="G306" s="377" t="s">
        <v>2119</v>
      </c>
      <c r="H306" s="379" t="s">
        <v>1433</v>
      </c>
      <c r="I306" s="422" t="s">
        <v>2145</v>
      </c>
      <c r="J306" s="377" t="s">
        <v>1496</v>
      </c>
      <c r="K306" s="380" t="s">
        <v>1553</v>
      </c>
      <c r="L306" s="377">
        <v>4</v>
      </c>
      <c r="M306" s="628">
        <v>60</v>
      </c>
      <c r="N306" s="628"/>
      <c r="O306" s="611"/>
      <c r="P306" s="611"/>
      <c r="Q306" s="611"/>
      <c r="R306" s="611"/>
      <c r="S306" s="611"/>
      <c r="T306" s="611"/>
      <c r="U306" s="422"/>
      <c r="V306" s="422"/>
      <c r="W306" s="422"/>
      <c r="X306" s="688"/>
      <c r="Y306" s="380"/>
      <c r="Z306" s="422">
        <f t="shared" si="10"/>
        <v>0</v>
      </c>
      <c r="AA306" s="422">
        <f t="shared" si="11"/>
        <v>0</v>
      </c>
    </row>
    <row r="307" spans="1:27" ht="153" x14ac:dyDescent="0.2">
      <c r="A307" s="1090"/>
      <c r="B307" s="408" t="s">
        <v>2098</v>
      </c>
      <c r="C307" s="408"/>
      <c r="D307" s="1091"/>
      <c r="E307" s="769"/>
      <c r="F307" s="656" t="s">
        <v>1556</v>
      </c>
      <c r="G307" s="377" t="s">
        <v>2121</v>
      </c>
      <c r="H307" s="379" t="s">
        <v>1433</v>
      </c>
      <c r="I307" s="422" t="s">
        <v>2146</v>
      </c>
      <c r="J307" s="377" t="s">
        <v>1496</v>
      </c>
      <c r="K307" s="380" t="s">
        <v>1555</v>
      </c>
      <c r="L307" s="377">
        <v>3</v>
      </c>
      <c r="M307" s="628">
        <v>60</v>
      </c>
      <c r="N307" s="628"/>
      <c r="O307" s="611"/>
      <c r="P307" s="611"/>
      <c r="Q307" s="611"/>
      <c r="R307" s="611"/>
      <c r="S307" s="611"/>
      <c r="T307" s="611"/>
      <c r="U307" s="422"/>
      <c r="V307" s="422"/>
      <c r="W307" s="422"/>
      <c r="X307" s="688"/>
      <c r="Y307" s="380"/>
      <c r="Z307" s="422">
        <f t="shared" si="10"/>
        <v>0</v>
      </c>
      <c r="AA307" s="422">
        <f t="shared" si="11"/>
        <v>0</v>
      </c>
    </row>
    <row r="308" spans="1:27" ht="114.75" x14ac:dyDescent="0.2">
      <c r="A308" s="168">
        <v>116</v>
      </c>
      <c r="B308" s="408" t="s">
        <v>2098</v>
      </c>
      <c r="C308" s="610" t="s">
        <v>1142</v>
      </c>
      <c r="D308" s="668" t="s">
        <v>1557</v>
      </c>
      <c r="E308" s="858"/>
      <c r="F308" s="656" t="s">
        <v>1560</v>
      </c>
      <c r="G308" s="377" t="s">
        <v>2136</v>
      </c>
      <c r="H308" s="377" t="s">
        <v>1513</v>
      </c>
      <c r="I308" s="422" t="s">
        <v>1558</v>
      </c>
      <c r="J308" s="377" t="s">
        <v>1496</v>
      </c>
      <c r="K308" s="380" t="s">
        <v>1559</v>
      </c>
      <c r="L308" s="377">
        <v>1</v>
      </c>
      <c r="M308" s="628">
        <v>360</v>
      </c>
      <c r="N308" s="628"/>
      <c r="O308" s="611"/>
      <c r="P308" s="611"/>
      <c r="Q308" s="611"/>
      <c r="R308" s="611"/>
      <c r="S308" s="611"/>
      <c r="T308" s="611"/>
      <c r="U308" s="422"/>
      <c r="V308" s="422"/>
      <c r="W308" s="422"/>
      <c r="X308" s="688"/>
      <c r="Y308" s="380"/>
      <c r="Z308" s="422">
        <f t="shared" si="10"/>
        <v>0</v>
      </c>
      <c r="AA308" s="422">
        <f t="shared" si="11"/>
        <v>0</v>
      </c>
    </row>
    <row r="309" spans="1:27" ht="140.25" x14ac:dyDescent="0.2">
      <c r="A309" s="168">
        <v>117</v>
      </c>
      <c r="B309" s="408" t="s">
        <v>2098</v>
      </c>
      <c r="C309" s="610" t="s">
        <v>1142</v>
      </c>
      <c r="D309" s="668" t="s">
        <v>1561</v>
      </c>
      <c r="E309" s="858"/>
      <c r="F309" s="656" t="s">
        <v>1563</v>
      </c>
      <c r="G309" s="377" t="s">
        <v>2138</v>
      </c>
      <c r="H309" s="377" t="s">
        <v>1513</v>
      </c>
      <c r="I309" s="422" t="s">
        <v>2147</v>
      </c>
      <c r="J309" s="377" t="s">
        <v>1496</v>
      </c>
      <c r="K309" s="380" t="s">
        <v>1562</v>
      </c>
      <c r="L309" s="377">
        <v>1</v>
      </c>
      <c r="M309" s="628">
        <v>360</v>
      </c>
      <c r="N309" s="628"/>
      <c r="O309" s="611"/>
      <c r="P309" s="611"/>
      <c r="Q309" s="611"/>
      <c r="R309" s="611"/>
      <c r="S309" s="611"/>
      <c r="T309" s="611"/>
      <c r="U309" s="422"/>
      <c r="V309" s="422"/>
      <c r="W309" s="422"/>
      <c r="X309" s="688"/>
      <c r="Y309" s="380"/>
      <c r="Z309" s="422">
        <f t="shared" si="10"/>
        <v>0</v>
      </c>
      <c r="AA309" s="422">
        <f t="shared" si="11"/>
        <v>0</v>
      </c>
    </row>
    <row r="310" spans="1:27" ht="16.5" x14ac:dyDescent="0.2">
      <c r="A310" s="659"/>
      <c r="B310" s="660"/>
      <c r="C310" s="661"/>
      <c r="D310" s="785" t="s">
        <v>1578</v>
      </c>
      <c r="E310" s="786"/>
      <c r="F310" s="779"/>
      <c r="G310" s="777"/>
      <c r="H310" s="778"/>
      <c r="I310" s="665"/>
      <c r="J310" s="662"/>
      <c r="K310" s="664"/>
      <c r="L310" s="664"/>
      <c r="M310" s="662"/>
      <c r="N310" s="664"/>
      <c r="O310" s="664"/>
      <c r="P310" s="664"/>
      <c r="Q310" s="664"/>
      <c r="R310" s="664"/>
      <c r="S310" s="664"/>
      <c r="T310" s="664"/>
      <c r="U310" s="664"/>
      <c r="V310" s="664"/>
      <c r="W310" s="664"/>
      <c r="X310" s="664"/>
      <c r="Y310" s="664"/>
      <c r="Z310" s="664"/>
      <c r="AA310" s="664"/>
    </row>
    <row r="311" spans="1:27" ht="191.25" x14ac:dyDescent="0.2">
      <c r="A311" s="1090">
        <v>118</v>
      </c>
      <c r="B311" s="379" t="s">
        <v>2098</v>
      </c>
      <c r="C311" s="610" t="s">
        <v>1959</v>
      </c>
      <c r="D311" s="1091" t="s">
        <v>1579</v>
      </c>
      <c r="E311" s="769"/>
      <c r="F311" s="656" t="s">
        <v>1581</v>
      </c>
      <c r="G311" s="422" t="s">
        <v>2119</v>
      </c>
      <c r="H311" s="379" t="s">
        <v>1433</v>
      </c>
      <c r="I311" s="422" t="s">
        <v>2148</v>
      </c>
      <c r="J311" s="377" t="s">
        <v>1496</v>
      </c>
      <c r="K311" s="380" t="s">
        <v>1580</v>
      </c>
      <c r="L311" s="377">
        <v>4</v>
      </c>
      <c r="M311" s="628">
        <v>60</v>
      </c>
      <c r="N311" s="628"/>
      <c r="O311" s="611"/>
      <c r="P311" s="611"/>
      <c r="Q311" s="611"/>
      <c r="R311" s="611"/>
      <c r="S311" s="611"/>
      <c r="T311" s="611"/>
      <c r="U311" s="422"/>
      <c r="V311" s="422"/>
      <c r="W311" s="422"/>
      <c r="X311" s="688"/>
      <c r="Y311" s="380"/>
      <c r="Z311" s="422">
        <f t="shared" si="10"/>
        <v>0</v>
      </c>
      <c r="AA311" s="422">
        <f t="shared" si="11"/>
        <v>0</v>
      </c>
    </row>
    <row r="312" spans="1:27" ht="165.75" x14ac:dyDescent="0.2">
      <c r="A312" s="1090"/>
      <c r="B312" s="379" t="s">
        <v>2098</v>
      </c>
      <c r="C312" s="610" t="s">
        <v>1959</v>
      </c>
      <c r="D312" s="1091"/>
      <c r="E312" s="769"/>
      <c r="F312" s="656" t="s">
        <v>1583</v>
      </c>
      <c r="G312" s="422" t="s">
        <v>2121</v>
      </c>
      <c r="H312" s="379" t="s">
        <v>1433</v>
      </c>
      <c r="I312" s="422" t="s">
        <v>2149</v>
      </c>
      <c r="J312" s="377" t="s">
        <v>1496</v>
      </c>
      <c r="K312" s="380" t="s">
        <v>1582</v>
      </c>
      <c r="L312" s="377">
        <v>3</v>
      </c>
      <c r="M312" s="628">
        <v>60</v>
      </c>
      <c r="N312" s="628"/>
      <c r="O312" s="611"/>
      <c r="P312" s="611"/>
      <c r="Q312" s="611"/>
      <c r="R312" s="611"/>
      <c r="S312" s="611"/>
      <c r="T312" s="611"/>
      <c r="U312" s="422"/>
      <c r="V312" s="422"/>
      <c r="W312" s="422"/>
      <c r="X312" s="688"/>
      <c r="Y312" s="380"/>
      <c r="Z312" s="422">
        <f t="shared" si="10"/>
        <v>0</v>
      </c>
      <c r="AA312" s="422">
        <f t="shared" si="11"/>
        <v>0</v>
      </c>
    </row>
    <row r="313" spans="1:27" ht="153" x14ac:dyDescent="0.2">
      <c r="A313" s="168">
        <v>119</v>
      </c>
      <c r="B313" s="379" t="s">
        <v>2098</v>
      </c>
      <c r="C313" s="610" t="s">
        <v>1959</v>
      </c>
      <c r="D313" s="668" t="s">
        <v>1584</v>
      </c>
      <c r="E313" s="858"/>
      <c r="F313" s="656" t="s">
        <v>1587</v>
      </c>
      <c r="G313" s="422" t="s">
        <v>2136</v>
      </c>
      <c r="H313" s="377" t="s">
        <v>1513</v>
      </c>
      <c r="I313" s="422" t="s">
        <v>1585</v>
      </c>
      <c r="J313" s="377" t="s">
        <v>1496</v>
      </c>
      <c r="K313" s="380" t="s">
        <v>1586</v>
      </c>
      <c r="L313" s="377">
        <v>1</v>
      </c>
      <c r="M313" s="628">
        <v>360</v>
      </c>
      <c r="N313" s="628"/>
      <c r="O313" s="611"/>
      <c r="P313" s="611"/>
      <c r="Q313" s="611"/>
      <c r="R313" s="611"/>
      <c r="S313" s="611"/>
      <c r="T313" s="611"/>
      <c r="U313" s="422"/>
      <c r="V313" s="422"/>
      <c r="W313" s="422"/>
      <c r="X313" s="688"/>
      <c r="Y313" s="380"/>
      <c r="Z313" s="422">
        <f t="shared" si="10"/>
        <v>0</v>
      </c>
      <c r="AA313" s="422">
        <f t="shared" si="11"/>
        <v>0</v>
      </c>
    </row>
    <row r="314" spans="1:27" ht="20.100000000000001" customHeight="1" x14ac:dyDescent="0.2">
      <c r="A314" s="872"/>
      <c r="B314" s="660"/>
      <c r="C314" s="661"/>
      <c r="D314" s="785" t="s">
        <v>1414</v>
      </c>
      <c r="E314" s="786"/>
      <c r="F314" s="776"/>
      <c r="G314" s="780"/>
      <c r="H314" s="778"/>
      <c r="I314" s="663"/>
      <c r="J314" s="662"/>
      <c r="K314" s="664"/>
      <c r="L314" s="664"/>
      <c r="M314" s="662"/>
      <c r="N314" s="664"/>
      <c r="O314" s="664"/>
      <c r="P314" s="664"/>
      <c r="Q314" s="664"/>
      <c r="R314" s="664"/>
      <c r="S314" s="664"/>
      <c r="T314" s="664"/>
      <c r="U314" s="664"/>
      <c r="V314" s="664"/>
      <c r="W314" s="664"/>
      <c r="X314" s="664"/>
      <c r="Y314" s="664"/>
      <c r="Z314" s="664"/>
      <c r="AA314" s="664"/>
    </row>
    <row r="315" spans="1:27" ht="84" customHeight="1" x14ac:dyDescent="0.2">
      <c r="A315" s="168">
        <f>A313+1</f>
        <v>120</v>
      </c>
      <c r="B315" s="379" t="s">
        <v>2150</v>
      </c>
      <c r="C315" s="610"/>
      <c r="D315" s="813" t="s">
        <v>1415</v>
      </c>
      <c r="E315" s="769"/>
      <c r="F315" s="604" t="s">
        <v>1420</v>
      </c>
      <c r="G315" s="377" t="s">
        <v>2151</v>
      </c>
      <c r="H315" s="377" t="s">
        <v>1417</v>
      </c>
      <c r="I315" s="422" t="s">
        <v>1418</v>
      </c>
      <c r="J315" s="377" t="s">
        <v>1416</v>
      </c>
      <c r="K315" s="380" t="s">
        <v>1419</v>
      </c>
      <c r="L315" s="377">
        <v>1</v>
      </c>
      <c r="M315" s="628">
        <v>240</v>
      </c>
      <c r="N315" s="628"/>
      <c r="O315" s="611"/>
      <c r="P315" s="611"/>
      <c r="Q315" s="611"/>
      <c r="R315" s="611"/>
      <c r="S315" s="611"/>
      <c r="T315" s="611"/>
      <c r="U315" s="611"/>
      <c r="V315" s="611"/>
      <c r="W315" s="611"/>
      <c r="X315" s="611"/>
      <c r="Y315" s="612"/>
      <c r="Z315" s="422">
        <f t="shared" si="10"/>
        <v>0</v>
      </c>
      <c r="AA315" s="422">
        <f t="shared" si="11"/>
        <v>0</v>
      </c>
    </row>
    <row r="316" spans="1:27" ht="59.45" customHeight="1" x14ac:dyDescent="0.2">
      <c r="A316" s="168">
        <f t="shared" ref="A316:A319" si="12">A315+1</f>
        <v>121</v>
      </c>
      <c r="B316" s="379" t="s">
        <v>2150</v>
      </c>
      <c r="C316" s="763"/>
      <c r="D316" s="422" t="s">
        <v>2501</v>
      </c>
      <c r="E316" s="838"/>
      <c r="F316" s="604" t="s">
        <v>1425</v>
      </c>
      <c r="G316" s="377" t="s">
        <v>2151</v>
      </c>
      <c r="H316" s="377" t="s">
        <v>1422</v>
      </c>
      <c r="I316" s="422" t="s">
        <v>1423</v>
      </c>
      <c r="J316" s="377" t="s">
        <v>1421</v>
      </c>
      <c r="K316" s="380" t="s">
        <v>1424</v>
      </c>
      <c r="L316" s="377">
        <v>1</v>
      </c>
      <c r="M316" s="628">
        <v>30</v>
      </c>
      <c r="N316" s="628"/>
      <c r="O316" s="611"/>
      <c r="P316" s="611"/>
      <c r="Q316" s="611"/>
      <c r="R316" s="611"/>
      <c r="S316" s="611"/>
      <c r="T316" s="611"/>
      <c r="U316" s="611"/>
      <c r="V316" s="611"/>
      <c r="W316" s="611"/>
      <c r="X316" s="611"/>
      <c r="Y316" s="612"/>
      <c r="Z316" s="422">
        <f t="shared" si="10"/>
        <v>0</v>
      </c>
      <c r="AA316" s="422">
        <f t="shared" si="11"/>
        <v>0</v>
      </c>
    </row>
    <row r="317" spans="1:27" ht="59.45" customHeight="1" x14ac:dyDescent="0.2">
      <c r="A317" s="168">
        <f t="shared" si="12"/>
        <v>122</v>
      </c>
      <c r="B317" s="379" t="s">
        <v>2150</v>
      </c>
      <c r="C317" s="763"/>
      <c r="D317" s="422" t="s">
        <v>2502</v>
      </c>
      <c r="E317" s="838"/>
      <c r="F317" s="604" t="s">
        <v>1428</v>
      </c>
      <c r="G317" s="377" t="s">
        <v>2151</v>
      </c>
      <c r="H317" s="377" t="s">
        <v>2536</v>
      </c>
      <c r="I317" s="422" t="s">
        <v>1427</v>
      </c>
      <c r="J317" s="377" t="s">
        <v>1421</v>
      </c>
      <c r="K317" s="380" t="s">
        <v>1424</v>
      </c>
      <c r="L317" s="377">
        <v>1</v>
      </c>
      <c r="M317" s="628">
        <v>60</v>
      </c>
      <c r="N317" s="628"/>
      <c r="O317" s="611"/>
      <c r="P317" s="611"/>
      <c r="Q317" s="611"/>
      <c r="R317" s="611"/>
      <c r="S317" s="611"/>
      <c r="T317" s="611"/>
      <c r="U317" s="611"/>
      <c r="V317" s="611"/>
      <c r="W317" s="611"/>
      <c r="X317" s="611"/>
      <c r="Y317" s="612"/>
      <c r="Z317" s="422">
        <f t="shared" si="10"/>
        <v>0</v>
      </c>
      <c r="AA317" s="422">
        <f t="shared" si="11"/>
        <v>0</v>
      </c>
    </row>
    <row r="318" spans="1:27" ht="86.45" customHeight="1" x14ac:dyDescent="0.2">
      <c r="A318" s="168">
        <f t="shared" si="12"/>
        <v>123</v>
      </c>
      <c r="B318" s="379" t="s">
        <v>2150</v>
      </c>
      <c r="C318" s="610"/>
      <c r="D318" s="768" t="s">
        <v>1429</v>
      </c>
      <c r="E318" s="769"/>
      <c r="F318" s="604" t="s">
        <v>1431</v>
      </c>
      <c r="G318" s="377" t="s">
        <v>2151</v>
      </c>
      <c r="H318" s="377" t="s">
        <v>2536</v>
      </c>
      <c r="I318" s="422" t="s">
        <v>1430</v>
      </c>
      <c r="J318" s="377" t="s">
        <v>1416</v>
      </c>
      <c r="K318" s="380" t="s">
        <v>1424</v>
      </c>
      <c r="L318" s="377">
        <v>1</v>
      </c>
      <c r="M318" s="628">
        <v>60</v>
      </c>
      <c r="N318" s="628"/>
      <c r="O318" s="611"/>
      <c r="P318" s="611"/>
      <c r="Q318" s="611"/>
      <c r="R318" s="611"/>
      <c r="S318" s="611"/>
      <c r="T318" s="611"/>
      <c r="U318" s="611"/>
      <c r="V318" s="611"/>
      <c r="W318" s="611"/>
      <c r="X318" s="611"/>
      <c r="Y318" s="612"/>
      <c r="Z318" s="422">
        <f t="shared" si="10"/>
        <v>0</v>
      </c>
      <c r="AA318" s="422">
        <f t="shared" si="11"/>
        <v>0</v>
      </c>
    </row>
    <row r="319" spans="1:27" ht="57" customHeight="1" x14ac:dyDescent="0.2">
      <c r="A319" s="168">
        <f t="shared" si="12"/>
        <v>124</v>
      </c>
      <c r="B319" s="379" t="s">
        <v>2150</v>
      </c>
      <c r="C319" s="610"/>
      <c r="D319" s="604" t="s">
        <v>1432</v>
      </c>
      <c r="E319" s="769"/>
      <c r="F319" s="604" t="s">
        <v>1435</v>
      </c>
      <c r="G319" s="377" t="s">
        <v>2151</v>
      </c>
      <c r="H319" s="377" t="s">
        <v>1433</v>
      </c>
      <c r="I319" s="422" t="s">
        <v>1434</v>
      </c>
      <c r="J319" s="377" t="s">
        <v>1416</v>
      </c>
      <c r="K319" s="380" t="s">
        <v>1419</v>
      </c>
      <c r="L319" s="377">
        <v>1</v>
      </c>
      <c r="M319" s="628">
        <v>60</v>
      </c>
      <c r="N319" s="628"/>
      <c r="O319" s="611"/>
      <c r="P319" s="611"/>
      <c r="Q319" s="611"/>
      <c r="R319" s="611"/>
      <c r="S319" s="611"/>
      <c r="T319" s="611"/>
      <c r="U319" s="611"/>
      <c r="V319" s="611"/>
      <c r="W319" s="611"/>
      <c r="X319" s="611"/>
      <c r="Y319" s="612"/>
      <c r="Z319" s="422">
        <f t="shared" si="10"/>
        <v>0</v>
      </c>
      <c r="AA319" s="422">
        <f t="shared" si="11"/>
        <v>0</v>
      </c>
    </row>
    <row r="320" spans="1:27" ht="20.100000000000001" customHeight="1" x14ac:dyDescent="0.2">
      <c r="A320" s="869"/>
      <c r="B320" s="672"/>
      <c r="C320" s="673"/>
      <c r="D320" s="789" t="s">
        <v>169</v>
      </c>
      <c r="E320" s="788"/>
      <c r="F320" s="789"/>
      <c r="G320" s="790"/>
      <c r="H320" s="791"/>
      <c r="I320" s="650"/>
      <c r="J320" s="649"/>
      <c r="K320" s="651"/>
      <c r="L320" s="651"/>
      <c r="M320" s="649"/>
      <c r="N320" s="651"/>
      <c r="O320" s="651"/>
      <c r="P320" s="651"/>
      <c r="Q320" s="651"/>
      <c r="R320" s="651"/>
      <c r="S320" s="651"/>
      <c r="T320" s="651"/>
      <c r="U320" s="651"/>
      <c r="V320" s="651"/>
      <c r="W320" s="651"/>
      <c r="X320" s="651"/>
      <c r="Y320" s="651"/>
      <c r="Z320" s="651"/>
      <c r="AA320" s="651"/>
    </row>
    <row r="321" spans="1:30" ht="82.9" customHeight="1" x14ac:dyDescent="0.2">
      <c r="A321" s="873">
        <f>A319+1</f>
        <v>125</v>
      </c>
      <c r="B321" s="379" t="s">
        <v>169</v>
      </c>
      <c r="C321" s="610"/>
      <c r="D321" s="604" t="s">
        <v>2152</v>
      </c>
      <c r="E321" s="874"/>
      <c r="F321" s="604" t="s">
        <v>2153</v>
      </c>
      <c r="G321" s="377" t="s">
        <v>2154</v>
      </c>
      <c r="H321" s="377" t="s">
        <v>2155</v>
      </c>
      <c r="I321" s="675" t="s">
        <v>2156</v>
      </c>
      <c r="J321" s="409" t="s">
        <v>2157</v>
      </c>
      <c r="K321" s="676" t="s">
        <v>2158</v>
      </c>
      <c r="L321" s="409">
        <v>1</v>
      </c>
      <c r="M321" s="628">
        <v>180</v>
      </c>
      <c r="N321" s="628"/>
      <c r="O321" s="611"/>
      <c r="P321" s="611"/>
      <c r="Q321" s="611"/>
      <c r="R321" s="611"/>
      <c r="S321" s="611"/>
      <c r="T321" s="611"/>
      <c r="U321" s="611"/>
      <c r="V321" s="611"/>
      <c r="W321" s="611"/>
      <c r="X321" s="611"/>
      <c r="Y321" s="612"/>
      <c r="Z321" s="422">
        <f t="shared" si="10"/>
        <v>0</v>
      </c>
      <c r="AA321" s="422">
        <f t="shared" si="11"/>
        <v>0</v>
      </c>
    </row>
    <row r="322" spans="1:30" ht="20.100000000000001" customHeight="1" x14ac:dyDescent="0.2">
      <c r="A322" s="875"/>
      <c r="B322" s="660"/>
      <c r="C322" s="661"/>
      <c r="D322" s="876" t="s">
        <v>2159</v>
      </c>
      <c r="E322" s="877"/>
      <c r="F322" s="776"/>
      <c r="G322" s="780"/>
      <c r="H322" s="778"/>
      <c r="I322" s="680"/>
      <c r="J322" s="681"/>
      <c r="K322" s="682"/>
      <c r="L322" s="682"/>
      <c r="M322" s="681"/>
      <c r="N322" s="682"/>
      <c r="O322" s="682"/>
      <c r="P322" s="682"/>
      <c r="Q322" s="682"/>
      <c r="R322" s="682"/>
      <c r="S322" s="682"/>
      <c r="T322" s="682"/>
      <c r="U322" s="682"/>
      <c r="V322" s="682"/>
      <c r="W322" s="682"/>
      <c r="X322" s="682"/>
      <c r="Y322" s="682"/>
      <c r="Z322" s="682"/>
      <c r="AA322" s="682"/>
    </row>
    <row r="323" spans="1:30" ht="109.15" customHeight="1" x14ac:dyDescent="0.2">
      <c r="A323" s="873">
        <f>A321+1</f>
        <v>126</v>
      </c>
      <c r="B323" s="379" t="s">
        <v>169</v>
      </c>
      <c r="C323" s="610"/>
      <c r="D323" s="796" t="s">
        <v>2160</v>
      </c>
      <c r="E323" s="878"/>
      <c r="F323" s="604" t="s">
        <v>2161</v>
      </c>
      <c r="G323" s="377" t="s">
        <v>2154</v>
      </c>
      <c r="H323" s="409" t="s">
        <v>2162</v>
      </c>
      <c r="I323" s="422" t="s">
        <v>2163</v>
      </c>
      <c r="J323" s="377" t="s">
        <v>1173</v>
      </c>
      <c r="K323" s="380" t="s">
        <v>2164</v>
      </c>
      <c r="L323" s="377">
        <v>1</v>
      </c>
      <c r="M323" s="628">
        <v>180</v>
      </c>
      <c r="N323" s="628"/>
      <c r="O323" s="611"/>
      <c r="P323" s="611"/>
      <c r="Q323" s="611"/>
      <c r="R323" s="611"/>
      <c r="S323" s="611"/>
      <c r="T323" s="611"/>
      <c r="U323" s="611"/>
      <c r="V323" s="611"/>
      <c r="W323" s="611"/>
      <c r="X323" s="611"/>
      <c r="Y323" s="612"/>
      <c r="Z323" s="422">
        <f t="shared" si="10"/>
        <v>0</v>
      </c>
      <c r="AA323" s="422">
        <f t="shared" si="11"/>
        <v>0</v>
      </c>
    </row>
    <row r="324" spans="1:30" ht="20.100000000000001" customHeight="1" x14ac:dyDescent="0.2">
      <c r="A324" s="875"/>
      <c r="B324" s="660"/>
      <c r="C324" s="661"/>
      <c r="D324" s="876" t="s">
        <v>2165</v>
      </c>
      <c r="E324" s="877"/>
      <c r="F324" s="776"/>
      <c r="G324" s="780"/>
      <c r="H324" s="783"/>
      <c r="I324" s="663"/>
      <c r="J324" s="662"/>
      <c r="K324" s="664"/>
      <c r="L324" s="664"/>
      <c r="M324" s="662"/>
      <c r="N324" s="664"/>
      <c r="O324" s="664"/>
      <c r="P324" s="664"/>
      <c r="Q324" s="664"/>
      <c r="R324" s="664"/>
      <c r="S324" s="664"/>
      <c r="T324" s="664"/>
      <c r="U324" s="664"/>
      <c r="V324" s="664"/>
      <c r="W324" s="664"/>
      <c r="X324" s="664"/>
      <c r="Y324" s="664"/>
      <c r="Z324" s="664"/>
      <c r="AA324" s="664"/>
    </row>
    <row r="325" spans="1:30" ht="76.5" customHeight="1" x14ac:dyDescent="0.2">
      <c r="A325" s="873">
        <f>A323+1</f>
        <v>127</v>
      </c>
      <c r="B325" s="379" t="s">
        <v>169</v>
      </c>
      <c r="C325" s="610"/>
      <c r="D325" s="796" t="s">
        <v>2166</v>
      </c>
      <c r="E325" s="878"/>
      <c r="F325" s="604" t="s">
        <v>2167</v>
      </c>
      <c r="G325" s="377" t="s">
        <v>2154</v>
      </c>
      <c r="H325" s="377" t="s">
        <v>1173</v>
      </c>
      <c r="I325" s="675" t="s">
        <v>2168</v>
      </c>
      <c r="J325" s="409" t="s">
        <v>2157</v>
      </c>
      <c r="K325" s="676" t="s">
        <v>2169</v>
      </c>
      <c r="L325" s="409">
        <v>1</v>
      </c>
      <c r="M325" s="377">
        <v>180</v>
      </c>
      <c r="N325" s="422"/>
      <c r="O325" s="422"/>
      <c r="P325" s="422"/>
      <c r="Q325" s="422"/>
      <c r="R325" s="422"/>
      <c r="S325" s="422"/>
      <c r="T325" s="422"/>
      <c r="U325" s="422"/>
      <c r="V325" s="422"/>
      <c r="W325" s="422"/>
      <c r="X325" s="422"/>
      <c r="Y325" s="422"/>
      <c r="Z325" s="422">
        <f t="shared" si="10"/>
        <v>0</v>
      </c>
      <c r="AA325" s="422">
        <f t="shared" si="11"/>
        <v>0</v>
      </c>
      <c r="AB325" s="879"/>
      <c r="AC325" s="880"/>
      <c r="AD325" s="879"/>
    </row>
    <row r="326" spans="1:30" ht="66.75" customHeight="1" x14ac:dyDescent="0.2">
      <c r="A326" s="168">
        <f t="shared" ref="A326" si="13">A325+1</f>
        <v>128</v>
      </c>
      <c r="B326" s="379" t="s">
        <v>169</v>
      </c>
      <c r="C326" s="610"/>
      <c r="D326" s="796" t="s">
        <v>2170</v>
      </c>
      <c r="E326" s="878"/>
      <c r="F326" s="604" t="s">
        <v>2171</v>
      </c>
      <c r="G326" s="377" t="s">
        <v>2154</v>
      </c>
      <c r="H326" s="377" t="s">
        <v>1173</v>
      </c>
      <c r="I326" s="675" t="s">
        <v>2172</v>
      </c>
      <c r="J326" s="409" t="s">
        <v>2173</v>
      </c>
      <c r="K326" s="676" t="s">
        <v>2174</v>
      </c>
      <c r="L326" s="881">
        <v>1</v>
      </c>
      <c r="M326" s="404">
        <v>180</v>
      </c>
      <c r="N326" s="882"/>
      <c r="O326" s="882"/>
      <c r="P326" s="882"/>
      <c r="Q326" s="882"/>
      <c r="R326" s="882"/>
      <c r="S326" s="882"/>
      <c r="T326" s="882"/>
      <c r="U326" s="882"/>
      <c r="V326" s="882"/>
      <c r="W326" s="882"/>
      <c r="X326" s="882"/>
      <c r="Y326" s="422"/>
      <c r="Z326" s="422">
        <f t="shared" si="10"/>
        <v>0</v>
      </c>
      <c r="AA326" s="422">
        <f t="shared" si="11"/>
        <v>0</v>
      </c>
      <c r="AB326" s="879"/>
      <c r="AC326" s="880"/>
      <c r="AD326" s="879"/>
    </row>
    <row r="327" spans="1:30" ht="20.100000000000001" customHeight="1" x14ac:dyDescent="0.2">
      <c r="A327" s="875"/>
      <c r="B327" s="660"/>
      <c r="C327" s="661"/>
      <c r="D327" s="876" t="s">
        <v>2175</v>
      </c>
      <c r="E327" s="877"/>
      <c r="F327" s="776"/>
      <c r="G327" s="780"/>
      <c r="H327" s="783"/>
      <c r="I327" s="680"/>
      <c r="J327" s="681"/>
      <c r="K327" s="682"/>
      <c r="L327" s="682"/>
      <c r="M327" s="681"/>
      <c r="N327" s="682"/>
      <c r="O327" s="682"/>
      <c r="P327" s="682"/>
      <c r="Q327" s="682"/>
      <c r="R327" s="682"/>
      <c r="S327" s="682"/>
      <c r="T327" s="682"/>
      <c r="U327" s="682"/>
      <c r="V327" s="682"/>
      <c r="W327" s="682"/>
      <c r="X327" s="682"/>
      <c r="Y327" s="682"/>
      <c r="Z327" s="682"/>
      <c r="AA327" s="682"/>
    </row>
    <row r="328" spans="1:30" ht="66" customHeight="1" x14ac:dyDescent="0.2">
      <c r="A328" s="873">
        <f>A326+1</f>
        <v>129</v>
      </c>
      <c r="B328" s="379" t="s">
        <v>169</v>
      </c>
      <c r="C328" s="610"/>
      <c r="D328" s="796" t="s">
        <v>2176</v>
      </c>
      <c r="E328" s="878"/>
      <c r="F328" s="604" t="s">
        <v>2177</v>
      </c>
      <c r="G328" s="377" t="s">
        <v>2154</v>
      </c>
      <c r="H328" s="409" t="s">
        <v>2178</v>
      </c>
      <c r="I328" s="675" t="s">
        <v>2179</v>
      </c>
      <c r="J328" s="409" t="s">
        <v>1173</v>
      </c>
      <c r="K328" s="676" t="s">
        <v>2180</v>
      </c>
      <c r="L328" s="409">
        <v>4</v>
      </c>
      <c r="M328" s="628">
        <v>180</v>
      </c>
      <c r="N328" s="628"/>
      <c r="O328" s="611"/>
      <c r="P328" s="611"/>
      <c r="Q328" s="611"/>
      <c r="R328" s="611"/>
      <c r="S328" s="611"/>
      <c r="T328" s="611"/>
      <c r="U328" s="611"/>
      <c r="V328" s="611"/>
      <c r="W328" s="611"/>
      <c r="X328" s="611"/>
      <c r="Y328" s="612"/>
      <c r="Z328" s="422">
        <f t="shared" si="10"/>
        <v>0</v>
      </c>
      <c r="AA328" s="422">
        <f t="shared" si="11"/>
        <v>0</v>
      </c>
    </row>
    <row r="329" spans="1:30" ht="20.100000000000001" customHeight="1" x14ac:dyDescent="0.2">
      <c r="A329" s="875"/>
      <c r="B329" s="660"/>
      <c r="C329" s="661"/>
      <c r="D329" s="876" t="s">
        <v>2181</v>
      </c>
      <c r="E329" s="877"/>
      <c r="F329" s="776"/>
      <c r="G329" s="780"/>
      <c r="H329" s="783"/>
      <c r="I329" s="680"/>
      <c r="J329" s="681"/>
      <c r="K329" s="682"/>
      <c r="L329" s="682"/>
      <c r="M329" s="681"/>
      <c r="N329" s="682"/>
      <c r="O329" s="682"/>
      <c r="P329" s="682"/>
      <c r="Q329" s="682"/>
      <c r="R329" s="682"/>
      <c r="S329" s="682"/>
      <c r="T329" s="682"/>
      <c r="U329" s="682"/>
      <c r="V329" s="682"/>
      <c r="W329" s="682"/>
      <c r="X329" s="682"/>
      <c r="Y329" s="682"/>
      <c r="Z329" s="682"/>
      <c r="AA329" s="682"/>
    </row>
    <row r="330" spans="1:30" ht="73.150000000000006" customHeight="1" x14ac:dyDescent="0.2">
      <c r="A330" s="873">
        <f>A328+1</f>
        <v>130</v>
      </c>
      <c r="B330" s="379" t="s">
        <v>169</v>
      </c>
      <c r="C330" s="610"/>
      <c r="D330" s="796" t="s">
        <v>2182</v>
      </c>
      <c r="E330" s="878"/>
      <c r="F330" s="604" t="s">
        <v>2183</v>
      </c>
      <c r="G330" s="377" t="s">
        <v>2154</v>
      </c>
      <c r="H330" s="409" t="s">
        <v>1173</v>
      </c>
      <c r="I330" s="675" t="s">
        <v>2184</v>
      </c>
      <c r="J330" s="409" t="s">
        <v>2185</v>
      </c>
      <c r="K330" s="676" t="s">
        <v>2186</v>
      </c>
      <c r="L330" s="409">
        <v>1</v>
      </c>
      <c r="M330" s="628">
        <v>180</v>
      </c>
      <c r="N330" s="628"/>
      <c r="O330" s="611"/>
      <c r="P330" s="611"/>
      <c r="Q330" s="611"/>
      <c r="R330" s="611"/>
      <c r="S330" s="611"/>
      <c r="T330" s="611"/>
      <c r="U330" s="611"/>
      <c r="V330" s="611"/>
      <c r="W330" s="611"/>
      <c r="X330" s="611"/>
      <c r="Y330" s="612"/>
      <c r="Z330" s="422">
        <f t="shared" si="10"/>
        <v>0</v>
      </c>
      <c r="AA330" s="422">
        <f t="shared" si="11"/>
        <v>0</v>
      </c>
    </row>
    <row r="331" spans="1:30" ht="20.100000000000001" customHeight="1" x14ac:dyDescent="0.2">
      <c r="A331" s="875"/>
      <c r="B331" s="660"/>
      <c r="C331" s="661"/>
      <c r="D331" s="876" t="s">
        <v>2187</v>
      </c>
      <c r="E331" s="877"/>
      <c r="F331" s="776"/>
      <c r="G331" s="780"/>
      <c r="H331" s="784"/>
      <c r="I331" s="685"/>
      <c r="J331" s="681"/>
      <c r="K331" s="682"/>
      <c r="L331" s="682"/>
      <c r="M331" s="681"/>
      <c r="N331" s="682"/>
      <c r="O331" s="682"/>
      <c r="P331" s="682"/>
      <c r="Q331" s="682"/>
      <c r="R331" s="682"/>
      <c r="S331" s="682"/>
      <c r="T331" s="682"/>
      <c r="U331" s="682"/>
      <c r="V331" s="682"/>
      <c r="W331" s="682"/>
      <c r="X331" s="682"/>
      <c r="Y331" s="682"/>
      <c r="Z331" s="682"/>
      <c r="AA331" s="682"/>
    </row>
    <row r="332" spans="1:30" ht="60.6" customHeight="1" x14ac:dyDescent="0.2">
      <c r="A332" s="873">
        <f>A330+1</f>
        <v>131</v>
      </c>
      <c r="B332" s="379" t="s">
        <v>169</v>
      </c>
      <c r="C332" s="610"/>
      <c r="D332" s="796" t="s">
        <v>2188</v>
      </c>
      <c r="E332" s="878"/>
      <c r="F332" s="604" t="s">
        <v>2189</v>
      </c>
      <c r="G332" s="377" t="s">
        <v>2190</v>
      </c>
      <c r="H332" s="409" t="s">
        <v>2191</v>
      </c>
      <c r="I332" s="675" t="s">
        <v>2192</v>
      </c>
      <c r="J332" s="409" t="s">
        <v>2191</v>
      </c>
      <c r="K332" s="676" t="s">
        <v>2193</v>
      </c>
      <c r="L332" s="409">
        <v>1</v>
      </c>
      <c r="M332" s="628">
        <v>360</v>
      </c>
      <c r="N332" s="628"/>
      <c r="O332" s="611"/>
      <c r="P332" s="611"/>
      <c r="Q332" s="611"/>
      <c r="R332" s="611"/>
      <c r="S332" s="611"/>
      <c r="T332" s="611"/>
      <c r="U332" s="611"/>
      <c r="V332" s="611"/>
      <c r="W332" s="611"/>
      <c r="X332" s="611"/>
      <c r="Y332" s="612"/>
      <c r="Z332" s="422">
        <f t="shared" si="10"/>
        <v>0</v>
      </c>
      <c r="AA332" s="422">
        <f t="shared" si="11"/>
        <v>0</v>
      </c>
    </row>
    <row r="333" spans="1:30" ht="54.6" customHeight="1" x14ac:dyDescent="0.2">
      <c r="A333" s="168">
        <f t="shared" ref="A333" si="14">A332+1</f>
        <v>132</v>
      </c>
      <c r="B333" s="379" t="s">
        <v>169</v>
      </c>
      <c r="C333" s="610"/>
      <c r="D333" s="796" t="s">
        <v>2194</v>
      </c>
      <c r="E333" s="878"/>
      <c r="F333" s="604" t="s">
        <v>2195</v>
      </c>
      <c r="G333" s="377" t="s">
        <v>2154</v>
      </c>
      <c r="H333" s="409" t="s">
        <v>1173</v>
      </c>
      <c r="I333" s="675" t="s">
        <v>2196</v>
      </c>
      <c r="J333" s="409" t="s">
        <v>1443</v>
      </c>
      <c r="K333" s="676" t="s">
        <v>2197</v>
      </c>
      <c r="L333" s="409">
        <v>2</v>
      </c>
      <c r="M333" s="628">
        <v>360</v>
      </c>
      <c r="N333" s="628"/>
      <c r="O333" s="611"/>
      <c r="P333" s="611"/>
      <c r="Q333" s="611"/>
      <c r="R333" s="611"/>
      <c r="S333" s="611"/>
      <c r="T333" s="611"/>
      <c r="U333" s="611"/>
      <c r="V333" s="611"/>
      <c r="W333" s="611"/>
      <c r="X333" s="611"/>
      <c r="Y333" s="612"/>
      <c r="Z333" s="422">
        <f t="shared" si="10"/>
        <v>0</v>
      </c>
      <c r="AA333" s="422">
        <f t="shared" si="11"/>
        <v>0</v>
      </c>
    </row>
    <row r="334" spans="1:30" ht="20.100000000000001" customHeight="1" x14ac:dyDescent="0.2">
      <c r="A334" s="875"/>
      <c r="B334" s="660"/>
      <c r="C334" s="661"/>
      <c r="D334" s="876" t="s">
        <v>2198</v>
      </c>
      <c r="E334" s="877"/>
      <c r="F334" s="776"/>
      <c r="G334" s="780"/>
      <c r="H334" s="784"/>
      <c r="I334" s="685"/>
      <c r="J334" s="681"/>
      <c r="K334" s="682"/>
      <c r="L334" s="682"/>
      <c r="M334" s="681"/>
      <c r="N334" s="682"/>
      <c r="O334" s="682"/>
      <c r="P334" s="682"/>
      <c r="Q334" s="682"/>
      <c r="R334" s="682"/>
      <c r="S334" s="682"/>
      <c r="T334" s="682"/>
      <c r="U334" s="682"/>
      <c r="V334" s="682"/>
      <c r="W334" s="682"/>
      <c r="X334" s="682"/>
      <c r="Y334" s="682"/>
      <c r="Z334" s="682"/>
      <c r="AA334" s="682"/>
    </row>
    <row r="335" spans="1:30" ht="89.25" x14ac:dyDescent="0.2">
      <c r="A335" s="873">
        <f>A333+1</f>
        <v>133</v>
      </c>
      <c r="B335" s="379" t="s">
        <v>169</v>
      </c>
      <c r="C335" s="610"/>
      <c r="D335" s="796" t="s">
        <v>2199</v>
      </c>
      <c r="E335" s="878"/>
      <c r="F335" s="604" t="s">
        <v>2200</v>
      </c>
      <c r="G335" s="377" t="s">
        <v>2190</v>
      </c>
      <c r="H335" s="409" t="s">
        <v>1173</v>
      </c>
      <c r="I335" s="675" t="s">
        <v>2201</v>
      </c>
      <c r="J335" s="409" t="s">
        <v>1173</v>
      </c>
      <c r="K335" s="676" t="s">
        <v>2202</v>
      </c>
      <c r="L335" s="409">
        <v>2</v>
      </c>
      <c r="M335" s="628">
        <v>180</v>
      </c>
      <c r="N335" s="628"/>
      <c r="O335" s="611"/>
      <c r="P335" s="611"/>
      <c r="Q335" s="611"/>
      <c r="R335" s="611"/>
      <c r="S335" s="611"/>
      <c r="T335" s="611"/>
      <c r="U335" s="611"/>
      <c r="V335" s="611"/>
      <c r="W335" s="611"/>
      <c r="X335" s="611"/>
      <c r="Y335" s="612"/>
      <c r="Z335" s="422">
        <f t="shared" si="10"/>
        <v>0</v>
      </c>
      <c r="AA335" s="422">
        <f t="shared" si="11"/>
        <v>0</v>
      </c>
    </row>
    <row r="336" spans="1:30" ht="20.100000000000001" customHeight="1" x14ac:dyDescent="0.2">
      <c r="A336" s="875"/>
      <c r="B336" s="660"/>
      <c r="C336" s="661"/>
      <c r="D336" s="876" t="s">
        <v>2203</v>
      </c>
      <c r="E336" s="877"/>
      <c r="F336" s="776"/>
      <c r="G336" s="780"/>
      <c r="H336" s="783"/>
      <c r="I336" s="680"/>
      <c r="J336" s="681"/>
      <c r="K336" s="682"/>
      <c r="L336" s="682"/>
      <c r="M336" s="681"/>
      <c r="N336" s="682"/>
      <c r="O336" s="682"/>
      <c r="P336" s="682"/>
      <c r="Q336" s="682"/>
      <c r="R336" s="682"/>
      <c r="S336" s="682"/>
      <c r="T336" s="682"/>
      <c r="U336" s="682"/>
      <c r="V336" s="682"/>
      <c r="W336" s="682"/>
      <c r="X336" s="682"/>
      <c r="Y336" s="682"/>
      <c r="Z336" s="682"/>
      <c r="AA336" s="682"/>
    </row>
    <row r="337" spans="1:27" ht="51" x14ac:dyDescent="0.2">
      <c r="A337" s="873">
        <f>A335+1</f>
        <v>134</v>
      </c>
      <c r="B337" s="379" t="s">
        <v>169</v>
      </c>
      <c r="C337" s="610"/>
      <c r="D337" s="796" t="s">
        <v>2204</v>
      </c>
      <c r="E337" s="878"/>
      <c r="F337" s="604" t="s">
        <v>2161</v>
      </c>
      <c r="G337" s="377" t="s">
        <v>2205</v>
      </c>
      <c r="H337" s="409" t="s">
        <v>1173</v>
      </c>
      <c r="I337" s="675" t="s">
        <v>2206</v>
      </c>
      <c r="J337" s="409" t="s">
        <v>1443</v>
      </c>
      <c r="K337" s="676" t="s">
        <v>2207</v>
      </c>
      <c r="L337" s="409">
        <v>1</v>
      </c>
      <c r="M337" s="628">
        <v>30</v>
      </c>
      <c r="N337" s="628"/>
      <c r="O337" s="611"/>
      <c r="P337" s="611"/>
      <c r="Q337" s="611"/>
      <c r="R337" s="611"/>
      <c r="S337" s="611"/>
      <c r="T337" s="611"/>
      <c r="U337" s="611"/>
      <c r="V337" s="611"/>
      <c r="W337" s="611"/>
      <c r="X337" s="611"/>
      <c r="Y337" s="612"/>
      <c r="Z337" s="422">
        <f t="shared" ref="Z337:Z404" si="15">SUM(N337:Y337)</f>
        <v>0</v>
      </c>
      <c r="AA337" s="422">
        <f t="shared" ref="AA337:AA404" si="16">L337*Z337</f>
        <v>0</v>
      </c>
    </row>
    <row r="338" spans="1:27" ht="153" x14ac:dyDescent="0.2">
      <c r="A338" s="168">
        <f t="shared" ref="A338:A343" si="17">A337+1</f>
        <v>135</v>
      </c>
      <c r="B338" s="379" t="s">
        <v>169</v>
      </c>
      <c r="C338" s="610"/>
      <c r="D338" s="604" t="s">
        <v>2208</v>
      </c>
      <c r="E338" s="769"/>
      <c r="F338" s="604" t="s">
        <v>2209</v>
      </c>
      <c r="G338" s="377" t="s">
        <v>2205</v>
      </c>
      <c r="H338" s="409" t="s">
        <v>1173</v>
      </c>
      <c r="I338" s="675" t="s">
        <v>2210</v>
      </c>
      <c r="J338" s="409" t="s">
        <v>2178</v>
      </c>
      <c r="K338" s="676" t="s">
        <v>2211</v>
      </c>
      <c r="L338" s="409">
        <v>1</v>
      </c>
      <c r="M338" s="628">
        <v>60</v>
      </c>
      <c r="N338" s="628"/>
      <c r="O338" s="611"/>
      <c r="P338" s="611"/>
      <c r="Q338" s="611"/>
      <c r="R338" s="611"/>
      <c r="S338" s="611"/>
      <c r="T338" s="611"/>
      <c r="U338" s="611"/>
      <c r="V338" s="611"/>
      <c r="W338" s="611"/>
      <c r="X338" s="611"/>
      <c r="Y338" s="612"/>
      <c r="Z338" s="422">
        <f t="shared" si="15"/>
        <v>0</v>
      </c>
      <c r="AA338" s="422">
        <f t="shared" si="16"/>
        <v>0</v>
      </c>
    </row>
    <row r="339" spans="1:27" ht="51" x14ac:dyDescent="0.2">
      <c r="A339" s="168">
        <f t="shared" si="17"/>
        <v>136</v>
      </c>
      <c r="B339" s="379" t="s">
        <v>169</v>
      </c>
      <c r="C339" s="610"/>
      <c r="D339" s="604" t="s">
        <v>2212</v>
      </c>
      <c r="E339" s="769"/>
      <c r="F339" s="604" t="s">
        <v>2213</v>
      </c>
      <c r="G339" s="377" t="s">
        <v>1404</v>
      </c>
      <c r="H339" s="409" t="s">
        <v>1173</v>
      </c>
      <c r="I339" s="675" t="s">
        <v>2214</v>
      </c>
      <c r="J339" s="409" t="s">
        <v>2178</v>
      </c>
      <c r="K339" s="676" t="s">
        <v>2215</v>
      </c>
      <c r="L339" s="409">
        <v>4</v>
      </c>
      <c r="M339" s="628">
        <v>10</v>
      </c>
      <c r="N339" s="628"/>
      <c r="O339" s="611"/>
      <c r="P339" s="611"/>
      <c r="Q339" s="611"/>
      <c r="R339" s="611"/>
      <c r="S339" s="611"/>
      <c r="T339" s="611"/>
      <c r="U339" s="611"/>
      <c r="V339" s="611"/>
      <c r="W339" s="611"/>
      <c r="X339" s="611"/>
      <c r="Y339" s="612"/>
      <c r="Z339" s="422">
        <f t="shared" si="15"/>
        <v>0</v>
      </c>
      <c r="AA339" s="422">
        <f t="shared" si="16"/>
        <v>0</v>
      </c>
    </row>
    <row r="340" spans="1:27" ht="51" x14ac:dyDescent="0.2">
      <c r="A340" s="168">
        <f t="shared" si="17"/>
        <v>137</v>
      </c>
      <c r="B340" s="379" t="s">
        <v>169</v>
      </c>
      <c r="C340" s="610"/>
      <c r="D340" s="604" t="s">
        <v>2216</v>
      </c>
      <c r="E340" s="769"/>
      <c r="F340" s="604" t="s">
        <v>2217</v>
      </c>
      <c r="G340" s="377" t="s">
        <v>1404</v>
      </c>
      <c r="H340" s="409" t="s">
        <v>1173</v>
      </c>
      <c r="I340" s="675" t="s">
        <v>2214</v>
      </c>
      <c r="J340" s="409" t="s">
        <v>2178</v>
      </c>
      <c r="K340" s="676" t="s">
        <v>2215</v>
      </c>
      <c r="L340" s="409">
        <v>4</v>
      </c>
      <c r="M340" s="628">
        <v>10</v>
      </c>
      <c r="N340" s="628"/>
      <c r="O340" s="611"/>
      <c r="P340" s="611"/>
      <c r="Q340" s="611"/>
      <c r="R340" s="611"/>
      <c r="S340" s="611"/>
      <c r="T340" s="611"/>
      <c r="U340" s="611"/>
      <c r="V340" s="611"/>
      <c r="W340" s="611"/>
      <c r="X340" s="611"/>
      <c r="Y340" s="612"/>
      <c r="Z340" s="422">
        <f t="shared" si="15"/>
        <v>0</v>
      </c>
      <c r="AA340" s="422">
        <f t="shared" si="16"/>
        <v>0</v>
      </c>
    </row>
    <row r="341" spans="1:27" ht="51" x14ac:dyDescent="0.2">
      <c r="A341" s="168">
        <f t="shared" si="17"/>
        <v>138</v>
      </c>
      <c r="B341" s="379" t="s">
        <v>169</v>
      </c>
      <c r="C341" s="610"/>
      <c r="D341" s="604" t="s">
        <v>2218</v>
      </c>
      <c r="E341" s="769"/>
      <c r="F341" s="604" t="s">
        <v>2219</v>
      </c>
      <c r="G341" s="377" t="s">
        <v>1404</v>
      </c>
      <c r="H341" s="409" t="s">
        <v>1173</v>
      </c>
      <c r="I341" s="675" t="s">
        <v>2214</v>
      </c>
      <c r="J341" s="409" t="s">
        <v>2178</v>
      </c>
      <c r="K341" s="676" t="s">
        <v>2220</v>
      </c>
      <c r="L341" s="409">
        <v>4</v>
      </c>
      <c r="M341" s="628">
        <v>10</v>
      </c>
      <c r="N341" s="628"/>
      <c r="O341" s="611"/>
      <c r="P341" s="611"/>
      <c r="Q341" s="611"/>
      <c r="R341" s="611"/>
      <c r="S341" s="611"/>
      <c r="T341" s="611"/>
      <c r="U341" s="611"/>
      <c r="V341" s="611"/>
      <c r="W341" s="611"/>
      <c r="X341" s="611"/>
      <c r="Y341" s="612"/>
      <c r="Z341" s="422">
        <f t="shared" si="15"/>
        <v>0</v>
      </c>
      <c r="AA341" s="422">
        <f t="shared" si="16"/>
        <v>0</v>
      </c>
    </row>
    <row r="342" spans="1:27" ht="51" x14ac:dyDescent="0.2">
      <c r="A342" s="168">
        <f t="shared" si="17"/>
        <v>139</v>
      </c>
      <c r="B342" s="379" t="s">
        <v>169</v>
      </c>
      <c r="C342" s="610"/>
      <c r="D342" s="604" t="s">
        <v>2221</v>
      </c>
      <c r="E342" s="769"/>
      <c r="F342" s="604" t="s">
        <v>2222</v>
      </c>
      <c r="G342" s="377" t="s">
        <v>1404</v>
      </c>
      <c r="H342" s="409" t="s">
        <v>1173</v>
      </c>
      <c r="I342" s="675" t="s">
        <v>2214</v>
      </c>
      <c r="J342" s="398" t="s">
        <v>2178</v>
      </c>
      <c r="K342" s="686" t="s">
        <v>2223</v>
      </c>
      <c r="L342" s="398">
        <v>4</v>
      </c>
      <c r="M342" s="628">
        <v>120</v>
      </c>
      <c r="N342" s="628"/>
      <c r="O342" s="611"/>
      <c r="P342" s="611"/>
      <c r="Q342" s="611"/>
      <c r="R342" s="611"/>
      <c r="S342" s="611"/>
      <c r="T342" s="611"/>
      <c r="U342" s="611"/>
      <c r="V342" s="611"/>
      <c r="W342" s="611"/>
      <c r="X342" s="611"/>
      <c r="Y342" s="612"/>
      <c r="Z342" s="422">
        <f t="shared" si="15"/>
        <v>0</v>
      </c>
      <c r="AA342" s="422">
        <f t="shared" si="16"/>
        <v>0</v>
      </c>
    </row>
    <row r="343" spans="1:27" ht="140.25" x14ac:dyDescent="0.2">
      <c r="A343" s="168">
        <f t="shared" si="17"/>
        <v>140</v>
      </c>
      <c r="B343" s="379" t="s">
        <v>169</v>
      </c>
      <c r="C343" s="610"/>
      <c r="D343" s="796" t="s">
        <v>2224</v>
      </c>
      <c r="E343" s="878"/>
      <c r="F343" s="604" t="s">
        <v>2225</v>
      </c>
      <c r="G343" s="377" t="s">
        <v>2205</v>
      </c>
      <c r="H343" s="409" t="s">
        <v>1173</v>
      </c>
      <c r="I343" s="675" t="s">
        <v>2226</v>
      </c>
      <c r="J343" s="398" t="s">
        <v>2178</v>
      </c>
      <c r="K343" s="686" t="s">
        <v>2227</v>
      </c>
      <c r="L343" s="398">
        <v>4</v>
      </c>
      <c r="M343" s="628">
        <v>120</v>
      </c>
      <c r="N343" s="628"/>
      <c r="O343" s="611"/>
      <c r="P343" s="611"/>
      <c r="Q343" s="611"/>
      <c r="R343" s="611"/>
      <c r="S343" s="611"/>
      <c r="T343" s="611"/>
      <c r="U343" s="611"/>
      <c r="V343" s="611"/>
      <c r="W343" s="611"/>
      <c r="X343" s="611"/>
      <c r="Y343" s="612"/>
      <c r="Z343" s="422">
        <f t="shared" si="15"/>
        <v>0</v>
      </c>
      <c r="AA343" s="422">
        <f t="shared" si="16"/>
        <v>0</v>
      </c>
    </row>
    <row r="344" spans="1:27" ht="20.100000000000001" customHeight="1" x14ac:dyDescent="0.2">
      <c r="A344" s="875"/>
      <c r="B344" s="660"/>
      <c r="C344" s="661"/>
      <c r="D344" s="785" t="s">
        <v>2228</v>
      </c>
      <c r="E344" s="786"/>
      <c r="F344" s="776"/>
      <c r="G344" s="780"/>
      <c r="H344" s="778"/>
      <c r="I344" s="663"/>
      <c r="J344" s="662"/>
      <c r="K344" s="664"/>
      <c r="L344" s="664"/>
      <c r="M344" s="662"/>
      <c r="N344" s="664"/>
      <c r="O344" s="664"/>
      <c r="P344" s="664"/>
      <c r="Q344" s="664"/>
      <c r="R344" s="664"/>
      <c r="S344" s="664"/>
      <c r="T344" s="664"/>
      <c r="U344" s="664"/>
      <c r="V344" s="664"/>
      <c r="W344" s="664"/>
      <c r="X344" s="664"/>
      <c r="Y344" s="664"/>
      <c r="Z344" s="664"/>
      <c r="AA344" s="664"/>
    </row>
    <row r="345" spans="1:27" ht="51" x14ac:dyDescent="0.2">
      <c r="A345" s="873">
        <f>A343+1</f>
        <v>141</v>
      </c>
      <c r="B345" s="379" t="s">
        <v>1172</v>
      </c>
      <c r="C345" s="610"/>
      <c r="D345" s="604" t="s">
        <v>2229</v>
      </c>
      <c r="E345" s="769"/>
      <c r="F345" s="604" t="s">
        <v>2230</v>
      </c>
      <c r="G345" s="688"/>
      <c r="H345" s="377" t="s">
        <v>2231</v>
      </c>
      <c r="I345" s="422" t="s">
        <v>2232</v>
      </c>
      <c r="J345" s="377" t="s">
        <v>88</v>
      </c>
      <c r="K345" s="380" t="s">
        <v>2233</v>
      </c>
      <c r="L345" s="377">
        <v>6</v>
      </c>
      <c r="M345" s="628">
        <v>10</v>
      </c>
      <c r="N345" s="628"/>
      <c r="O345" s="611"/>
      <c r="P345" s="611"/>
      <c r="Q345" s="611"/>
      <c r="R345" s="611"/>
      <c r="S345" s="611"/>
      <c r="T345" s="611"/>
      <c r="U345" s="611"/>
      <c r="V345" s="611"/>
      <c r="W345" s="611"/>
      <c r="X345" s="611"/>
      <c r="Y345" s="612"/>
      <c r="Z345" s="422">
        <f t="shared" si="15"/>
        <v>0</v>
      </c>
      <c r="AA345" s="422">
        <f t="shared" si="16"/>
        <v>0</v>
      </c>
    </row>
    <row r="346" spans="1:27" ht="38.25" x14ac:dyDescent="0.2">
      <c r="A346" s="168">
        <f t="shared" ref="A346" si="18">A345+1</f>
        <v>142</v>
      </c>
      <c r="B346" s="379" t="s">
        <v>1172</v>
      </c>
      <c r="C346" s="610"/>
      <c r="D346" s="604" t="s">
        <v>2234</v>
      </c>
      <c r="E346" s="769"/>
      <c r="F346" s="604" t="s">
        <v>2235</v>
      </c>
      <c r="G346" s="688"/>
      <c r="H346" s="377" t="s">
        <v>2231</v>
      </c>
      <c r="I346" s="422" t="s">
        <v>2236</v>
      </c>
      <c r="J346" s="377" t="s">
        <v>2237</v>
      </c>
      <c r="K346" s="380" t="s">
        <v>2238</v>
      </c>
      <c r="L346" s="377">
        <v>12</v>
      </c>
      <c r="M346" s="628">
        <v>30</v>
      </c>
      <c r="N346" s="628"/>
      <c r="O346" s="611"/>
      <c r="P346" s="611"/>
      <c r="Q346" s="611"/>
      <c r="R346" s="611"/>
      <c r="S346" s="611"/>
      <c r="T346" s="611"/>
      <c r="U346" s="611"/>
      <c r="V346" s="611"/>
      <c r="W346" s="611"/>
      <c r="X346" s="611"/>
      <c r="Y346" s="612"/>
      <c r="Z346" s="422">
        <f t="shared" si="15"/>
        <v>0</v>
      </c>
      <c r="AA346" s="422">
        <f t="shared" si="16"/>
        <v>0</v>
      </c>
    </row>
    <row r="347" spans="1:27" ht="20.100000000000001" customHeight="1" x14ac:dyDescent="0.2">
      <c r="A347" s="875"/>
      <c r="B347" s="660"/>
      <c r="C347" s="661"/>
      <c r="D347" s="785" t="s">
        <v>2239</v>
      </c>
      <c r="E347" s="786"/>
      <c r="F347" s="776"/>
      <c r="G347" s="780"/>
      <c r="H347" s="778"/>
      <c r="I347" s="663"/>
      <c r="J347" s="662"/>
      <c r="K347" s="664"/>
      <c r="L347" s="664"/>
      <c r="M347" s="662"/>
      <c r="N347" s="664"/>
      <c r="O347" s="664"/>
      <c r="P347" s="664"/>
      <c r="Q347" s="664"/>
      <c r="R347" s="664"/>
      <c r="S347" s="664"/>
      <c r="T347" s="664"/>
      <c r="U347" s="664"/>
      <c r="V347" s="664"/>
      <c r="W347" s="664"/>
      <c r="X347" s="664"/>
      <c r="Y347" s="664"/>
      <c r="Z347" s="664"/>
      <c r="AA347" s="664"/>
    </row>
    <row r="348" spans="1:27" ht="63.75" x14ac:dyDescent="0.2">
      <c r="A348" s="873">
        <f>A346+1</f>
        <v>143</v>
      </c>
      <c r="B348" s="379" t="s">
        <v>2240</v>
      </c>
      <c r="C348" s="610"/>
      <c r="D348" s="604" t="s">
        <v>1604</v>
      </c>
      <c r="E348" s="769"/>
      <c r="F348" s="604" t="s">
        <v>2508</v>
      </c>
      <c r="G348" s="604" t="s">
        <v>2241</v>
      </c>
      <c r="H348" s="377" t="s">
        <v>1630</v>
      </c>
      <c r="I348" s="422" t="s">
        <v>1609</v>
      </c>
      <c r="J348" s="377" t="s">
        <v>1624</v>
      </c>
      <c r="K348" s="380" t="s">
        <v>1615</v>
      </c>
      <c r="L348" s="377">
        <v>1</v>
      </c>
      <c r="M348" s="628">
        <v>240</v>
      </c>
      <c r="N348" s="628"/>
      <c r="O348" s="611"/>
      <c r="P348" s="611"/>
      <c r="Q348" s="611"/>
      <c r="R348" s="611"/>
      <c r="S348" s="611"/>
      <c r="T348" s="611"/>
      <c r="U348" s="611"/>
      <c r="V348" s="611"/>
      <c r="W348" s="611"/>
      <c r="X348" s="611"/>
      <c r="Y348" s="612"/>
      <c r="Z348" s="422">
        <f t="shared" si="15"/>
        <v>0</v>
      </c>
      <c r="AA348" s="422">
        <f t="shared" si="16"/>
        <v>0</v>
      </c>
    </row>
    <row r="349" spans="1:27" ht="51" x14ac:dyDescent="0.2">
      <c r="A349" s="168">
        <f t="shared" ref="A349:A352" si="19">A348+1</f>
        <v>144</v>
      </c>
      <c r="B349" s="379" t="s">
        <v>2240</v>
      </c>
      <c r="C349" s="610"/>
      <c r="D349" s="813" t="s">
        <v>2242</v>
      </c>
      <c r="E349" s="769"/>
      <c r="F349" s="604" t="s">
        <v>2243</v>
      </c>
      <c r="G349" s="377" t="s">
        <v>2244</v>
      </c>
      <c r="H349" s="377" t="s">
        <v>2245</v>
      </c>
      <c r="I349" s="422" t="s">
        <v>2246</v>
      </c>
      <c r="J349" s="377" t="s">
        <v>2247</v>
      </c>
      <c r="K349" s="380" t="s">
        <v>2248</v>
      </c>
      <c r="L349" s="377">
        <v>1</v>
      </c>
      <c r="M349" s="628">
        <v>120</v>
      </c>
      <c r="N349" s="628"/>
      <c r="O349" s="611"/>
      <c r="P349" s="611"/>
      <c r="Q349" s="611"/>
      <c r="R349" s="611"/>
      <c r="S349" s="611"/>
      <c r="T349" s="611"/>
      <c r="U349" s="611"/>
      <c r="V349" s="611"/>
      <c r="W349" s="611"/>
      <c r="X349" s="611"/>
      <c r="Y349" s="612"/>
      <c r="Z349" s="422">
        <f t="shared" si="15"/>
        <v>0</v>
      </c>
      <c r="AA349" s="422">
        <f t="shared" si="16"/>
        <v>0</v>
      </c>
    </row>
    <row r="350" spans="1:27" ht="63.75" x14ac:dyDescent="0.2">
      <c r="A350" s="168">
        <f t="shared" si="19"/>
        <v>145</v>
      </c>
      <c r="B350" s="379" t="s">
        <v>2240</v>
      </c>
      <c r="C350" s="763"/>
      <c r="D350" s="422" t="s">
        <v>2503</v>
      </c>
      <c r="E350" s="838"/>
      <c r="F350" s="604" t="s">
        <v>2249</v>
      </c>
      <c r="G350" s="604" t="s">
        <v>2250</v>
      </c>
      <c r="H350" s="377" t="s">
        <v>2251</v>
      </c>
      <c r="I350" s="422" t="s">
        <v>2252</v>
      </c>
      <c r="J350" s="377" t="s">
        <v>1624</v>
      </c>
      <c r="K350" s="380" t="s">
        <v>2253</v>
      </c>
      <c r="L350" s="377">
        <v>4</v>
      </c>
      <c r="M350" s="628">
        <v>45</v>
      </c>
      <c r="N350" s="628"/>
      <c r="O350" s="611"/>
      <c r="P350" s="611"/>
      <c r="Q350" s="611"/>
      <c r="R350" s="611"/>
      <c r="S350" s="611"/>
      <c r="T350" s="611"/>
      <c r="U350" s="611"/>
      <c r="V350" s="611"/>
      <c r="W350" s="611"/>
      <c r="X350" s="611"/>
      <c r="Y350" s="612"/>
      <c r="Z350" s="422">
        <f t="shared" si="15"/>
        <v>0</v>
      </c>
      <c r="AA350" s="422">
        <f t="shared" si="16"/>
        <v>0</v>
      </c>
    </row>
    <row r="351" spans="1:27" ht="105" customHeight="1" x14ac:dyDescent="0.2">
      <c r="A351" s="168">
        <f t="shared" si="19"/>
        <v>146</v>
      </c>
      <c r="B351" s="379" t="s">
        <v>2240</v>
      </c>
      <c r="C351" s="763"/>
      <c r="D351" s="422" t="s">
        <v>2504</v>
      </c>
      <c r="E351" s="838"/>
      <c r="F351" s="604" t="s">
        <v>2254</v>
      </c>
      <c r="G351" s="604" t="s">
        <v>2255</v>
      </c>
      <c r="H351" s="377" t="s">
        <v>2251</v>
      </c>
      <c r="I351" s="422" t="s">
        <v>2256</v>
      </c>
      <c r="J351" s="377" t="s">
        <v>1624</v>
      </c>
      <c r="K351" s="380"/>
      <c r="L351" s="377">
        <v>1</v>
      </c>
      <c r="M351" s="628">
        <v>60</v>
      </c>
      <c r="N351" s="628"/>
      <c r="O351" s="611"/>
      <c r="P351" s="611"/>
      <c r="Q351" s="611"/>
      <c r="R351" s="611"/>
      <c r="S351" s="611"/>
      <c r="T351" s="611"/>
      <c r="U351" s="611"/>
      <c r="V351" s="611"/>
      <c r="W351" s="611"/>
      <c r="X351" s="611"/>
      <c r="Y351" s="612"/>
      <c r="Z351" s="422">
        <f t="shared" si="15"/>
        <v>0</v>
      </c>
      <c r="AA351" s="422">
        <f t="shared" si="16"/>
        <v>0</v>
      </c>
    </row>
    <row r="352" spans="1:27" ht="63.75" x14ac:dyDescent="0.2">
      <c r="A352" s="168">
        <f t="shared" si="19"/>
        <v>147</v>
      </c>
      <c r="B352" s="379" t="s">
        <v>2240</v>
      </c>
      <c r="C352" s="763"/>
      <c r="D352" s="422" t="s">
        <v>2505</v>
      </c>
      <c r="E352" s="838"/>
      <c r="F352" s="604" t="s">
        <v>2257</v>
      </c>
      <c r="G352" s="377" t="s">
        <v>2244</v>
      </c>
      <c r="H352" s="377" t="s">
        <v>2251</v>
      </c>
      <c r="I352" s="422" t="s">
        <v>2258</v>
      </c>
      <c r="J352" s="377" t="s">
        <v>1624</v>
      </c>
      <c r="K352" s="380" t="s">
        <v>2259</v>
      </c>
      <c r="L352" s="377">
        <v>2</v>
      </c>
      <c r="M352" s="628">
        <v>60</v>
      </c>
      <c r="N352" s="628"/>
      <c r="O352" s="611"/>
      <c r="P352" s="611"/>
      <c r="Q352" s="611"/>
      <c r="R352" s="611"/>
      <c r="S352" s="611"/>
      <c r="T352" s="611"/>
      <c r="U352" s="611"/>
      <c r="V352" s="611"/>
      <c r="W352" s="611"/>
      <c r="X352" s="611"/>
      <c r="Y352" s="612"/>
      <c r="Z352" s="422">
        <f t="shared" si="15"/>
        <v>0</v>
      </c>
      <c r="AA352" s="422">
        <f t="shared" si="16"/>
        <v>0</v>
      </c>
    </row>
    <row r="353" spans="1:27" ht="20.100000000000001" customHeight="1" x14ac:dyDescent="0.2">
      <c r="A353" s="875"/>
      <c r="B353" s="660"/>
      <c r="C353" s="661"/>
      <c r="D353" s="883" t="s">
        <v>2260</v>
      </c>
      <c r="E353" s="786"/>
      <c r="F353" s="776"/>
      <c r="G353" s="780"/>
      <c r="H353" s="778"/>
      <c r="I353" s="663"/>
      <c r="J353" s="662"/>
      <c r="K353" s="664"/>
      <c r="L353" s="664"/>
      <c r="M353" s="662"/>
      <c r="N353" s="664"/>
      <c r="O353" s="664"/>
      <c r="P353" s="664"/>
      <c r="Q353" s="664"/>
      <c r="R353" s="664"/>
      <c r="S353" s="664"/>
      <c r="T353" s="664"/>
      <c r="U353" s="664"/>
      <c r="V353" s="664"/>
      <c r="W353" s="664"/>
      <c r="X353" s="664"/>
      <c r="Y353" s="664"/>
      <c r="Z353" s="664"/>
      <c r="AA353" s="664"/>
    </row>
    <row r="354" spans="1:27" ht="280.5" x14ac:dyDescent="0.2">
      <c r="A354" s="873">
        <f>A352+1</f>
        <v>148</v>
      </c>
      <c r="B354" s="379" t="s">
        <v>2240</v>
      </c>
      <c r="C354" s="610"/>
      <c r="D354" s="604" t="s">
        <v>2261</v>
      </c>
      <c r="E354" s="769"/>
      <c r="F354" s="604" t="s">
        <v>2262</v>
      </c>
      <c r="G354" s="377" t="s">
        <v>2263</v>
      </c>
      <c r="H354" s="377" t="s">
        <v>1035</v>
      </c>
      <c r="I354" s="422" t="s">
        <v>2264</v>
      </c>
      <c r="J354" s="377" t="s">
        <v>1625</v>
      </c>
      <c r="K354" s="380" t="s">
        <v>2265</v>
      </c>
      <c r="L354" s="377">
        <v>2</v>
      </c>
      <c r="M354" s="628">
        <v>180</v>
      </c>
      <c r="N354" s="628"/>
      <c r="O354" s="611"/>
      <c r="P354" s="611"/>
      <c r="Q354" s="611"/>
      <c r="R354" s="611"/>
      <c r="S354" s="611"/>
      <c r="T354" s="611"/>
      <c r="U354" s="611"/>
      <c r="V354" s="611"/>
      <c r="W354" s="611"/>
      <c r="X354" s="611"/>
      <c r="Y354" s="612"/>
      <c r="Z354" s="422">
        <f t="shared" si="15"/>
        <v>0</v>
      </c>
      <c r="AA354" s="422">
        <f t="shared" si="16"/>
        <v>0</v>
      </c>
    </row>
    <row r="355" spans="1:27" ht="165.75" x14ac:dyDescent="0.2">
      <c r="A355" s="168">
        <f t="shared" ref="A355:A357" si="20">A354+1</f>
        <v>149</v>
      </c>
      <c r="B355" s="379" t="s">
        <v>2240</v>
      </c>
      <c r="C355" s="610"/>
      <c r="D355" s="604" t="s">
        <v>2266</v>
      </c>
      <c r="E355" s="769"/>
      <c r="F355" s="604" t="s">
        <v>2267</v>
      </c>
      <c r="G355" s="377" t="s">
        <v>2268</v>
      </c>
      <c r="H355" s="377" t="s">
        <v>1035</v>
      </c>
      <c r="I355" s="422" t="s">
        <v>2269</v>
      </c>
      <c r="J355" s="377" t="s">
        <v>1626</v>
      </c>
      <c r="K355" s="380" t="s">
        <v>2270</v>
      </c>
      <c r="L355" s="377">
        <v>12</v>
      </c>
      <c r="M355" s="628">
        <v>10</v>
      </c>
      <c r="N355" s="628"/>
      <c r="O355" s="611"/>
      <c r="P355" s="611"/>
      <c r="Q355" s="611"/>
      <c r="R355" s="611"/>
      <c r="S355" s="611"/>
      <c r="T355" s="611"/>
      <c r="U355" s="611"/>
      <c r="V355" s="611"/>
      <c r="W355" s="611"/>
      <c r="X355" s="611"/>
      <c r="Y355" s="612"/>
      <c r="Z355" s="422">
        <f t="shared" si="15"/>
        <v>0</v>
      </c>
      <c r="AA355" s="422">
        <f t="shared" si="16"/>
        <v>0</v>
      </c>
    </row>
    <row r="356" spans="1:27" ht="165.75" x14ac:dyDescent="0.2">
      <c r="A356" s="168">
        <f t="shared" si="20"/>
        <v>150</v>
      </c>
      <c r="B356" s="379" t="s">
        <v>2240</v>
      </c>
      <c r="C356" s="610"/>
      <c r="D356" s="604" t="s">
        <v>2271</v>
      </c>
      <c r="E356" s="769"/>
      <c r="F356" s="604" t="s">
        <v>2272</v>
      </c>
      <c r="G356" s="377" t="s">
        <v>2268</v>
      </c>
      <c r="H356" s="377" t="s">
        <v>1035</v>
      </c>
      <c r="I356" s="422" t="s">
        <v>2273</v>
      </c>
      <c r="J356" s="377" t="s">
        <v>1626</v>
      </c>
      <c r="K356" s="380" t="s">
        <v>2274</v>
      </c>
      <c r="L356" s="377">
        <v>12</v>
      </c>
      <c r="M356" s="628">
        <v>10</v>
      </c>
      <c r="N356" s="628"/>
      <c r="O356" s="611"/>
      <c r="P356" s="611"/>
      <c r="Q356" s="611"/>
      <c r="R356" s="611"/>
      <c r="S356" s="611"/>
      <c r="T356" s="611"/>
      <c r="U356" s="611"/>
      <c r="V356" s="611"/>
      <c r="W356" s="611"/>
      <c r="X356" s="611"/>
      <c r="Y356" s="612"/>
      <c r="Z356" s="422">
        <f t="shared" si="15"/>
        <v>0</v>
      </c>
      <c r="AA356" s="422">
        <f t="shared" si="16"/>
        <v>0</v>
      </c>
    </row>
    <row r="357" spans="1:27" ht="51" x14ac:dyDescent="0.2">
      <c r="A357" s="168">
        <f t="shared" si="20"/>
        <v>151</v>
      </c>
      <c r="B357" s="379" t="s">
        <v>2240</v>
      </c>
      <c r="C357" s="610"/>
      <c r="D357" s="604" t="s">
        <v>1605</v>
      </c>
      <c r="E357" s="769"/>
      <c r="F357" s="604" t="s">
        <v>2275</v>
      </c>
      <c r="G357" s="377" t="s">
        <v>2276</v>
      </c>
      <c r="H357" s="377" t="s">
        <v>1631</v>
      </c>
      <c r="I357" s="422" t="s">
        <v>1610</v>
      </c>
      <c r="J357" s="377" t="s">
        <v>1626</v>
      </c>
      <c r="K357" s="380" t="s">
        <v>1616</v>
      </c>
      <c r="L357" s="377">
        <v>2</v>
      </c>
      <c r="M357" s="628">
        <v>180</v>
      </c>
      <c r="N357" s="628"/>
      <c r="O357" s="611"/>
      <c r="P357" s="611"/>
      <c r="Q357" s="611"/>
      <c r="R357" s="611"/>
      <c r="S357" s="611"/>
      <c r="T357" s="611"/>
      <c r="U357" s="611"/>
      <c r="V357" s="611"/>
      <c r="W357" s="611"/>
      <c r="X357" s="611"/>
      <c r="Y357" s="612"/>
      <c r="Z357" s="422">
        <f t="shared" si="15"/>
        <v>0</v>
      </c>
      <c r="AA357" s="422">
        <f t="shared" si="16"/>
        <v>0</v>
      </c>
    </row>
    <row r="358" spans="1:27" ht="20.100000000000001" customHeight="1" x14ac:dyDescent="0.2">
      <c r="A358" s="875"/>
      <c r="B358" s="660"/>
      <c r="C358" s="661"/>
      <c r="D358" s="785" t="s">
        <v>2277</v>
      </c>
      <c r="E358" s="786"/>
      <c r="F358" s="785"/>
      <c r="G358" s="786"/>
      <c r="H358" s="778"/>
      <c r="I358" s="664"/>
      <c r="J358" s="662"/>
      <c r="K358" s="664"/>
      <c r="L358" s="664"/>
      <c r="M358" s="662"/>
      <c r="N358" s="664"/>
      <c r="O358" s="664"/>
      <c r="P358" s="664"/>
      <c r="Q358" s="664"/>
      <c r="R358" s="664"/>
      <c r="S358" s="664"/>
      <c r="T358" s="664"/>
      <c r="U358" s="664"/>
      <c r="V358" s="664"/>
      <c r="W358" s="664"/>
      <c r="X358" s="664"/>
      <c r="Y358" s="664"/>
      <c r="Z358" s="664"/>
      <c r="AA358" s="664"/>
    </row>
    <row r="359" spans="1:27" ht="293.25" x14ac:dyDescent="0.2">
      <c r="A359" s="873">
        <f>A357+1</f>
        <v>152</v>
      </c>
      <c r="B359" s="379" t="s">
        <v>2240</v>
      </c>
      <c r="C359" s="610"/>
      <c r="D359" s="604" t="s">
        <v>1606</v>
      </c>
      <c r="E359" s="769"/>
      <c r="F359" s="604" t="s">
        <v>1623</v>
      </c>
      <c r="G359" s="377" t="s">
        <v>2278</v>
      </c>
      <c r="H359" s="377" t="s">
        <v>1632</v>
      </c>
      <c r="I359" s="604" t="s">
        <v>1611</v>
      </c>
      <c r="J359" s="377" t="s">
        <v>1625</v>
      </c>
      <c r="K359" s="380" t="s">
        <v>1617</v>
      </c>
      <c r="L359" s="377">
        <v>2</v>
      </c>
      <c r="M359" s="628">
        <v>180</v>
      </c>
      <c r="N359" s="628"/>
      <c r="O359" s="611"/>
      <c r="P359" s="611"/>
      <c r="Q359" s="611"/>
      <c r="R359" s="611"/>
      <c r="S359" s="611"/>
      <c r="T359" s="611"/>
      <c r="U359" s="611"/>
      <c r="V359" s="611"/>
      <c r="W359" s="611"/>
      <c r="X359" s="611"/>
      <c r="Y359" s="612"/>
      <c r="Z359" s="422">
        <f t="shared" si="15"/>
        <v>0</v>
      </c>
      <c r="AA359" s="422">
        <f t="shared" si="16"/>
        <v>0</v>
      </c>
    </row>
    <row r="360" spans="1:27" ht="216.75" x14ac:dyDescent="0.2">
      <c r="A360" s="168">
        <f t="shared" ref="A360" si="21">A359+1</f>
        <v>153</v>
      </c>
      <c r="B360" s="379" t="s">
        <v>2240</v>
      </c>
      <c r="C360" s="610"/>
      <c r="D360" s="604" t="s">
        <v>2279</v>
      </c>
      <c r="E360" s="769"/>
      <c r="F360" s="604" t="s">
        <v>2280</v>
      </c>
      <c r="G360" s="377" t="s">
        <v>2281</v>
      </c>
      <c r="H360" s="377" t="s">
        <v>2282</v>
      </c>
      <c r="I360" s="422" t="s">
        <v>2283</v>
      </c>
      <c r="J360" s="377" t="s">
        <v>2284</v>
      </c>
      <c r="K360" s="380" t="s">
        <v>2285</v>
      </c>
      <c r="L360" s="377">
        <v>2</v>
      </c>
      <c r="M360" s="628">
        <v>360</v>
      </c>
      <c r="N360" s="628"/>
      <c r="O360" s="611"/>
      <c r="P360" s="611"/>
      <c r="Q360" s="611"/>
      <c r="R360" s="611"/>
      <c r="S360" s="611"/>
      <c r="T360" s="611"/>
      <c r="U360" s="611"/>
      <c r="V360" s="611"/>
      <c r="W360" s="611"/>
      <c r="X360" s="611"/>
      <c r="Y360" s="612"/>
      <c r="Z360" s="422">
        <f t="shared" si="15"/>
        <v>0</v>
      </c>
      <c r="AA360" s="422">
        <f t="shared" si="16"/>
        <v>0</v>
      </c>
    </row>
    <row r="361" spans="1:27" ht="20.100000000000001" customHeight="1" x14ac:dyDescent="0.2">
      <c r="A361" s="875"/>
      <c r="B361" s="660"/>
      <c r="C361" s="661"/>
      <c r="D361" s="785" t="s">
        <v>1608</v>
      </c>
      <c r="E361" s="786"/>
      <c r="F361" s="776"/>
      <c r="G361" s="778"/>
      <c r="H361" s="778"/>
      <c r="I361" s="664"/>
      <c r="J361" s="662"/>
      <c r="K361" s="664"/>
      <c r="L361" s="664"/>
      <c r="M361" s="662"/>
      <c r="N361" s="664"/>
      <c r="O361" s="664"/>
      <c r="P361" s="664"/>
      <c r="Q361" s="664"/>
      <c r="R361" s="664"/>
      <c r="S361" s="664"/>
      <c r="T361" s="664"/>
      <c r="U361" s="664"/>
      <c r="V361" s="664"/>
      <c r="W361" s="664"/>
      <c r="X361" s="664"/>
      <c r="Y361" s="664"/>
      <c r="Z361" s="664"/>
      <c r="AA361" s="664"/>
    </row>
    <row r="362" spans="1:27" ht="51" x14ac:dyDescent="0.2">
      <c r="A362" s="873">
        <f>A360+1</f>
        <v>154</v>
      </c>
      <c r="B362" s="379" t="s">
        <v>2240</v>
      </c>
      <c r="C362" s="610"/>
      <c r="D362" s="604" t="s">
        <v>2286</v>
      </c>
      <c r="E362" s="769"/>
      <c r="F362" s="604" t="s">
        <v>2287</v>
      </c>
      <c r="G362" s="377" t="s">
        <v>2288</v>
      </c>
      <c r="H362" s="377" t="s">
        <v>1633</v>
      </c>
      <c r="I362" s="422" t="s">
        <v>1612</v>
      </c>
      <c r="J362" s="377" t="s">
        <v>1627</v>
      </c>
      <c r="K362" s="380" t="s">
        <v>1618</v>
      </c>
      <c r="L362" s="377">
        <v>21</v>
      </c>
      <c r="M362" s="628">
        <v>20</v>
      </c>
      <c r="N362" s="628"/>
      <c r="O362" s="611"/>
      <c r="P362" s="611"/>
      <c r="Q362" s="611"/>
      <c r="R362" s="611"/>
      <c r="S362" s="611"/>
      <c r="T362" s="611"/>
      <c r="U362" s="611"/>
      <c r="V362" s="611"/>
      <c r="W362" s="611"/>
      <c r="X362" s="611"/>
      <c r="Y362" s="612"/>
      <c r="Z362" s="422">
        <f t="shared" si="15"/>
        <v>0</v>
      </c>
      <c r="AA362" s="422">
        <f t="shared" si="16"/>
        <v>0</v>
      </c>
    </row>
    <row r="363" spans="1:27" ht="20.100000000000001" customHeight="1" x14ac:dyDescent="0.2">
      <c r="A363" s="875"/>
      <c r="B363" s="660"/>
      <c r="C363" s="661"/>
      <c r="D363" s="785" t="s">
        <v>2289</v>
      </c>
      <c r="E363" s="786"/>
      <c r="F363" s="776"/>
      <c r="G363" s="778"/>
      <c r="H363" s="778"/>
      <c r="I363" s="664"/>
      <c r="J363" s="662"/>
      <c r="K363" s="664"/>
      <c r="L363" s="664"/>
      <c r="M363" s="662"/>
      <c r="N363" s="664"/>
      <c r="O363" s="664"/>
      <c r="P363" s="664"/>
      <c r="Q363" s="664"/>
      <c r="R363" s="664"/>
      <c r="S363" s="664"/>
      <c r="T363" s="664"/>
      <c r="U363" s="664"/>
      <c r="V363" s="664"/>
      <c r="W363" s="664"/>
      <c r="X363" s="664"/>
      <c r="Y363" s="664"/>
      <c r="Z363" s="664"/>
      <c r="AA363" s="664"/>
    </row>
    <row r="364" spans="1:27" ht="63.75" x14ac:dyDescent="0.2">
      <c r="A364" s="873">
        <f>A362+1</f>
        <v>155</v>
      </c>
      <c r="B364" s="379" t="s">
        <v>2240</v>
      </c>
      <c r="C364" s="610"/>
      <c r="D364" s="856" t="s">
        <v>2515</v>
      </c>
      <c r="E364" s="769"/>
      <c r="F364" s="604"/>
      <c r="G364" s="377" t="s">
        <v>2290</v>
      </c>
      <c r="H364" s="377" t="s">
        <v>2291</v>
      </c>
      <c r="I364" s="422" t="s">
        <v>2292</v>
      </c>
      <c r="J364" s="377" t="s">
        <v>2293</v>
      </c>
      <c r="K364" s="380" t="s">
        <v>2294</v>
      </c>
      <c r="L364" s="377">
        <v>4</v>
      </c>
      <c r="M364" s="628">
        <v>30</v>
      </c>
      <c r="N364" s="628"/>
      <c r="O364" s="611"/>
      <c r="P364" s="611"/>
      <c r="Q364" s="611"/>
      <c r="R364" s="611"/>
      <c r="S364" s="611"/>
      <c r="T364" s="611"/>
      <c r="U364" s="611"/>
      <c r="V364" s="611"/>
      <c r="W364" s="611"/>
      <c r="X364" s="611"/>
      <c r="Y364" s="612"/>
      <c r="Z364" s="422">
        <f t="shared" si="15"/>
        <v>0</v>
      </c>
      <c r="AA364" s="422">
        <f t="shared" si="16"/>
        <v>0</v>
      </c>
    </row>
    <row r="365" spans="1:27" ht="20.100000000000001" customHeight="1" x14ac:dyDescent="0.2">
      <c r="A365" s="875"/>
      <c r="B365" s="660"/>
      <c r="C365" s="661"/>
      <c r="D365" s="785" t="s">
        <v>2295</v>
      </c>
      <c r="E365" s="786"/>
      <c r="F365" s="776"/>
      <c r="G365" s="780"/>
      <c r="H365" s="778"/>
      <c r="I365" s="663"/>
      <c r="J365" s="662"/>
      <c r="K365" s="664"/>
      <c r="L365" s="664"/>
      <c r="M365" s="662"/>
      <c r="N365" s="664"/>
      <c r="O365" s="664"/>
      <c r="P365" s="664"/>
      <c r="Q365" s="664"/>
      <c r="R365" s="664"/>
      <c r="S365" s="664"/>
      <c r="T365" s="664"/>
      <c r="U365" s="664"/>
      <c r="V365" s="664"/>
      <c r="W365" s="664"/>
      <c r="X365" s="664"/>
      <c r="Y365" s="664"/>
      <c r="Z365" s="664"/>
      <c r="AA365" s="664"/>
    </row>
    <row r="366" spans="1:27" ht="78" customHeight="1" x14ac:dyDescent="0.2">
      <c r="A366" s="873">
        <f>A364+1</f>
        <v>156</v>
      </c>
      <c r="B366" s="379" t="s">
        <v>2240</v>
      </c>
      <c r="C366" s="610"/>
      <c r="D366" s="604" t="s">
        <v>2516</v>
      </c>
      <c r="E366" s="769"/>
      <c r="F366" s="604" t="s">
        <v>1622</v>
      </c>
      <c r="G366" s="377" t="s">
        <v>2296</v>
      </c>
      <c r="H366" s="377" t="s">
        <v>1634</v>
      </c>
      <c r="I366" s="422" t="s">
        <v>1613</v>
      </c>
      <c r="J366" s="377" t="s">
        <v>1628</v>
      </c>
      <c r="K366" s="380" t="s">
        <v>1619</v>
      </c>
      <c r="L366" s="377">
        <v>2</v>
      </c>
      <c r="M366" s="628">
        <v>30</v>
      </c>
      <c r="N366" s="628"/>
      <c r="O366" s="611"/>
      <c r="P366" s="611"/>
      <c r="Q366" s="611"/>
      <c r="R366" s="611"/>
      <c r="S366" s="611"/>
      <c r="T366" s="611"/>
      <c r="U366" s="611"/>
      <c r="V366" s="611"/>
      <c r="W366" s="611"/>
      <c r="X366" s="611"/>
      <c r="Y366" s="612"/>
      <c r="Z366" s="422">
        <f t="shared" si="15"/>
        <v>0</v>
      </c>
      <c r="AA366" s="422">
        <f t="shared" si="16"/>
        <v>0</v>
      </c>
    </row>
    <row r="367" spans="1:27" ht="20.100000000000001" customHeight="1" x14ac:dyDescent="0.2">
      <c r="A367" s="875"/>
      <c r="B367" s="660"/>
      <c r="C367" s="661"/>
      <c r="D367" s="884" t="s">
        <v>2297</v>
      </c>
      <c r="E367" s="885"/>
      <c r="F367" s="776"/>
      <c r="G367" s="780"/>
      <c r="H367" s="778"/>
      <c r="I367" s="663"/>
      <c r="J367" s="662"/>
      <c r="K367" s="664"/>
      <c r="L367" s="664"/>
      <c r="M367" s="662"/>
      <c r="N367" s="664"/>
      <c r="O367" s="664"/>
      <c r="P367" s="664"/>
      <c r="Q367" s="664"/>
      <c r="R367" s="664"/>
      <c r="S367" s="664"/>
      <c r="T367" s="664"/>
      <c r="U367" s="664"/>
      <c r="V367" s="664"/>
      <c r="W367" s="664"/>
      <c r="X367" s="664"/>
      <c r="Y367" s="664"/>
      <c r="Z367" s="664"/>
      <c r="AA367" s="664"/>
    </row>
    <row r="368" spans="1:27" ht="63.75" x14ac:dyDescent="0.2">
      <c r="A368" s="873">
        <f>A366+1</f>
        <v>157</v>
      </c>
      <c r="B368" s="614" t="s">
        <v>2240</v>
      </c>
      <c r="C368" s="615"/>
      <c r="D368" s="813" t="s">
        <v>2517</v>
      </c>
      <c r="E368" s="842"/>
      <c r="F368" s="813" t="s">
        <v>2298</v>
      </c>
      <c r="G368" s="767" t="s">
        <v>2244</v>
      </c>
      <c r="H368" s="767" t="s">
        <v>2299</v>
      </c>
      <c r="I368" s="886" t="s">
        <v>2300</v>
      </c>
      <c r="J368" s="377" t="s">
        <v>1628</v>
      </c>
      <c r="K368" s="887" t="s">
        <v>2301</v>
      </c>
      <c r="L368" s="409">
        <v>12</v>
      </c>
      <c r="M368" s="628">
        <v>120</v>
      </c>
      <c r="N368" s="628"/>
      <c r="O368" s="618"/>
      <c r="P368" s="618"/>
      <c r="Q368" s="618"/>
      <c r="R368" s="618"/>
      <c r="S368" s="618"/>
      <c r="T368" s="618"/>
      <c r="U368" s="618"/>
      <c r="V368" s="618"/>
      <c r="W368" s="618"/>
      <c r="X368" s="618"/>
      <c r="Y368" s="619"/>
      <c r="Z368" s="422">
        <f t="shared" si="15"/>
        <v>0</v>
      </c>
      <c r="AA368" s="422">
        <f t="shared" si="16"/>
        <v>0</v>
      </c>
    </row>
    <row r="369" spans="1:27" ht="20.100000000000001" customHeight="1" x14ac:dyDescent="0.2">
      <c r="A369" s="875"/>
      <c r="B369" s="660"/>
      <c r="C369" s="661"/>
      <c r="D369" s="785" t="s">
        <v>2302</v>
      </c>
      <c r="E369" s="786"/>
      <c r="F369" s="776"/>
      <c r="G369" s="780"/>
      <c r="H369" s="778"/>
      <c r="I369" s="663"/>
      <c r="J369" s="662"/>
      <c r="K369" s="664"/>
      <c r="L369" s="664"/>
      <c r="M369" s="662"/>
      <c r="N369" s="664"/>
      <c r="O369" s="664"/>
      <c r="P369" s="664"/>
      <c r="Q369" s="664"/>
      <c r="R369" s="664"/>
      <c r="S369" s="664"/>
      <c r="T369" s="664"/>
      <c r="U369" s="664"/>
      <c r="V369" s="664"/>
      <c r="W369" s="664"/>
      <c r="X369" s="664"/>
      <c r="Y369" s="664"/>
      <c r="Z369" s="664"/>
      <c r="AA369" s="664"/>
    </row>
    <row r="370" spans="1:27" ht="202.9" customHeight="1" x14ac:dyDescent="0.2">
      <c r="A370" s="873">
        <f>A368+1</f>
        <v>158</v>
      </c>
      <c r="B370" s="379" t="s">
        <v>1197</v>
      </c>
      <c r="C370" s="610" t="s">
        <v>1082</v>
      </c>
      <c r="D370" s="604" t="s">
        <v>2518</v>
      </c>
      <c r="E370" s="769"/>
      <c r="F370" s="604" t="s">
        <v>1377</v>
      </c>
      <c r="G370" s="377" t="s">
        <v>2303</v>
      </c>
      <c r="H370" s="377" t="s">
        <v>1374</v>
      </c>
      <c r="I370" s="675" t="s">
        <v>1375</v>
      </c>
      <c r="J370" s="641" t="s">
        <v>1373</v>
      </c>
      <c r="K370" s="676" t="s">
        <v>1376</v>
      </c>
      <c r="L370" s="409">
        <v>1</v>
      </c>
      <c r="M370" s="628">
        <v>30</v>
      </c>
      <c r="N370" s="628"/>
      <c r="O370" s="611"/>
      <c r="P370" s="611"/>
      <c r="Q370" s="611"/>
      <c r="R370" s="611"/>
      <c r="S370" s="611"/>
      <c r="T370" s="611"/>
      <c r="U370" s="422"/>
      <c r="V370" s="422"/>
      <c r="W370" s="422"/>
      <c r="X370" s="688"/>
      <c r="Y370" s="380"/>
      <c r="Z370" s="422">
        <f t="shared" si="15"/>
        <v>0</v>
      </c>
      <c r="AA370" s="422">
        <f t="shared" si="16"/>
        <v>0</v>
      </c>
    </row>
    <row r="371" spans="1:27" ht="157.15" customHeight="1" x14ac:dyDescent="0.2">
      <c r="A371" s="168">
        <f t="shared" ref="A371:A375" si="22">A370+1</f>
        <v>159</v>
      </c>
      <c r="B371" s="379" t="s">
        <v>1197</v>
      </c>
      <c r="C371" s="610" t="s">
        <v>1082</v>
      </c>
      <c r="D371" s="604" t="s">
        <v>2519</v>
      </c>
      <c r="E371" s="769"/>
      <c r="F371" s="604" t="s">
        <v>1382</v>
      </c>
      <c r="G371" s="377" t="s">
        <v>2303</v>
      </c>
      <c r="H371" s="377" t="s">
        <v>1379</v>
      </c>
      <c r="I371" s="422" t="s">
        <v>1380</v>
      </c>
      <c r="J371" s="641" t="s">
        <v>1378</v>
      </c>
      <c r="K371" s="676" t="s">
        <v>1381</v>
      </c>
      <c r="L371" s="409">
        <v>1</v>
      </c>
      <c r="M371" s="628">
        <v>120</v>
      </c>
      <c r="N371" s="628"/>
      <c r="O371" s="611"/>
      <c r="P371" s="611"/>
      <c r="Q371" s="611"/>
      <c r="R371" s="611"/>
      <c r="S371" s="611"/>
      <c r="T371" s="611"/>
      <c r="U371" s="422"/>
      <c r="V371" s="422"/>
      <c r="W371" s="422"/>
      <c r="X371" s="688"/>
      <c r="Y371" s="380"/>
      <c r="Z371" s="422">
        <f t="shared" si="15"/>
        <v>0</v>
      </c>
      <c r="AA371" s="422">
        <f t="shared" si="16"/>
        <v>0</v>
      </c>
    </row>
    <row r="372" spans="1:27" ht="89.25" x14ac:dyDescent="0.2">
      <c r="A372" s="168">
        <f t="shared" si="22"/>
        <v>160</v>
      </c>
      <c r="B372" s="379" t="s">
        <v>1197</v>
      </c>
      <c r="C372" s="610" t="s">
        <v>1082</v>
      </c>
      <c r="D372" s="796" t="s">
        <v>1383</v>
      </c>
      <c r="E372" s="878"/>
      <c r="F372" s="604" t="s">
        <v>1386</v>
      </c>
      <c r="G372" s="377" t="s">
        <v>2304</v>
      </c>
      <c r="H372" s="377" t="s">
        <v>1214</v>
      </c>
      <c r="I372" s="675" t="s">
        <v>1385</v>
      </c>
      <c r="J372" s="641" t="s">
        <v>1384</v>
      </c>
      <c r="K372" s="676" t="s">
        <v>2305</v>
      </c>
      <c r="L372" s="409">
        <v>1</v>
      </c>
      <c r="M372" s="628">
        <v>20</v>
      </c>
      <c r="N372" s="628"/>
      <c r="O372" s="611"/>
      <c r="P372" s="611"/>
      <c r="Q372" s="611"/>
      <c r="R372" s="611"/>
      <c r="S372" s="611"/>
      <c r="T372" s="611"/>
      <c r="U372" s="422"/>
      <c r="V372" s="422"/>
      <c r="W372" s="422"/>
      <c r="X372" s="688"/>
      <c r="Y372" s="380"/>
      <c r="Z372" s="422">
        <f t="shared" si="15"/>
        <v>0</v>
      </c>
      <c r="AA372" s="422">
        <f t="shared" si="16"/>
        <v>0</v>
      </c>
    </row>
    <row r="373" spans="1:27" ht="62.45" customHeight="1" x14ac:dyDescent="0.2">
      <c r="A373" s="168">
        <f t="shared" si="22"/>
        <v>161</v>
      </c>
      <c r="B373" s="379" t="s">
        <v>1197</v>
      </c>
      <c r="C373" s="610" t="s">
        <v>1082</v>
      </c>
      <c r="D373" s="796" t="s">
        <v>1387</v>
      </c>
      <c r="E373" s="878"/>
      <c r="F373" s="604" t="s">
        <v>1392</v>
      </c>
      <c r="G373" s="377" t="s">
        <v>2115</v>
      </c>
      <c r="H373" s="377" t="s">
        <v>1389</v>
      </c>
      <c r="I373" s="675" t="s">
        <v>1390</v>
      </c>
      <c r="J373" s="641" t="s">
        <v>1388</v>
      </c>
      <c r="K373" s="676" t="s">
        <v>1391</v>
      </c>
      <c r="L373" s="409">
        <v>1</v>
      </c>
      <c r="M373" s="628">
        <v>20</v>
      </c>
      <c r="N373" s="628"/>
      <c r="O373" s="611"/>
      <c r="P373" s="611"/>
      <c r="Q373" s="611"/>
      <c r="R373" s="611"/>
      <c r="S373" s="611"/>
      <c r="T373" s="611"/>
      <c r="U373" s="422"/>
      <c r="V373" s="422"/>
      <c r="W373" s="422"/>
      <c r="X373" s="688"/>
      <c r="Y373" s="422"/>
      <c r="Z373" s="422">
        <f t="shared" si="15"/>
        <v>0</v>
      </c>
      <c r="AA373" s="422">
        <f t="shared" si="16"/>
        <v>0</v>
      </c>
    </row>
    <row r="374" spans="1:27" ht="325.14999999999998" customHeight="1" x14ac:dyDescent="0.2">
      <c r="A374" s="168">
        <f t="shared" si="22"/>
        <v>162</v>
      </c>
      <c r="B374" s="379" t="s">
        <v>1197</v>
      </c>
      <c r="C374" s="610" t="s">
        <v>1082</v>
      </c>
      <c r="D374" s="422" t="s">
        <v>2622</v>
      </c>
      <c r="E374" s="888"/>
      <c r="F374" s="889" t="s">
        <v>2626</v>
      </c>
      <c r="G374" s="890" t="s">
        <v>2629</v>
      </c>
      <c r="H374" s="636" t="s">
        <v>2631</v>
      </c>
      <c r="I374" s="675" t="s">
        <v>2713</v>
      </c>
      <c r="J374" s="641" t="s">
        <v>1384</v>
      </c>
      <c r="K374" s="891" t="s">
        <v>2634</v>
      </c>
      <c r="L374" s="409">
        <v>1</v>
      </c>
      <c r="M374" s="628">
        <v>15</v>
      </c>
      <c r="N374" s="628"/>
      <c r="O374" s="611"/>
      <c r="P374" s="611"/>
      <c r="Q374" s="611"/>
      <c r="R374" s="611"/>
      <c r="S374" s="611"/>
      <c r="T374" s="611"/>
      <c r="U374" s="422"/>
      <c r="V374" s="422"/>
      <c r="W374" s="422"/>
      <c r="X374" s="688"/>
      <c r="Y374" s="422"/>
      <c r="Z374" s="422"/>
      <c r="AA374" s="422"/>
    </row>
    <row r="375" spans="1:27" ht="292.14999999999998" customHeight="1" x14ac:dyDescent="0.2">
      <c r="A375" s="168">
        <f t="shared" si="22"/>
        <v>163</v>
      </c>
      <c r="B375" s="379" t="s">
        <v>1197</v>
      </c>
      <c r="C375" s="610" t="s">
        <v>1082</v>
      </c>
      <c r="D375" s="422" t="s">
        <v>2623</v>
      </c>
      <c r="E375" s="888"/>
      <c r="F375" s="889" t="s">
        <v>2626</v>
      </c>
      <c r="G375" s="890" t="s">
        <v>2630</v>
      </c>
      <c r="H375" s="636" t="s">
        <v>2631</v>
      </c>
      <c r="I375" s="675" t="s">
        <v>2714</v>
      </c>
      <c r="J375" s="641" t="s">
        <v>1384</v>
      </c>
      <c r="K375" s="891" t="s">
        <v>2634</v>
      </c>
      <c r="L375" s="409">
        <v>1</v>
      </c>
      <c r="M375" s="628">
        <v>15</v>
      </c>
      <c r="N375" s="628"/>
      <c r="O375" s="611"/>
      <c r="P375" s="611"/>
      <c r="Q375" s="611"/>
      <c r="R375" s="611"/>
      <c r="S375" s="611"/>
      <c r="T375" s="611"/>
      <c r="U375" s="422"/>
      <c r="V375" s="422"/>
      <c r="W375" s="422"/>
      <c r="X375" s="688"/>
      <c r="Y375" s="422"/>
      <c r="Z375" s="422"/>
      <c r="AA375" s="422"/>
    </row>
    <row r="376" spans="1:27" ht="256.89999999999998" customHeight="1" x14ac:dyDescent="0.2">
      <c r="A376" s="170"/>
      <c r="B376" s="379" t="s">
        <v>1197</v>
      </c>
      <c r="C376" s="610" t="s">
        <v>1082</v>
      </c>
      <c r="D376" s="422" t="s">
        <v>2624</v>
      </c>
      <c r="E376" s="888"/>
      <c r="F376" s="889" t="s">
        <v>2627</v>
      </c>
      <c r="G376" s="890" t="s">
        <v>2630</v>
      </c>
      <c r="H376" s="636" t="s">
        <v>2632</v>
      </c>
      <c r="I376" s="891" t="s">
        <v>2715</v>
      </c>
      <c r="J376" s="641" t="s">
        <v>1384</v>
      </c>
      <c r="K376" s="891" t="s">
        <v>2635</v>
      </c>
      <c r="L376" s="409">
        <v>1</v>
      </c>
      <c r="M376" s="628">
        <v>15</v>
      </c>
      <c r="N376" s="628"/>
      <c r="O376" s="611"/>
      <c r="P376" s="611"/>
      <c r="Q376" s="611"/>
      <c r="R376" s="611"/>
      <c r="S376" s="611"/>
      <c r="T376" s="611"/>
      <c r="U376" s="422"/>
      <c r="V376" s="422"/>
      <c r="W376" s="422"/>
      <c r="X376" s="688"/>
      <c r="Y376" s="422"/>
      <c r="Z376" s="422"/>
      <c r="AA376" s="422"/>
    </row>
    <row r="377" spans="1:27" ht="375" customHeight="1" x14ac:dyDescent="0.2">
      <c r="A377" s="168">
        <f>A375+1</f>
        <v>164</v>
      </c>
      <c r="B377" s="379" t="s">
        <v>1197</v>
      </c>
      <c r="C377" s="610" t="s">
        <v>1082</v>
      </c>
      <c r="D377" s="422" t="s">
        <v>2625</v>
      </c>
      <c r="E377" s="888"/>
      <c r="F377" s="889" t="s">
        <v>2628</v>
      </c>
      <c r="G377" s="890" t="s">
        <v>2630</v>
      </c>
      <c r="H377" s="636" t="s">
        <v>2632</v>
      </c>
      <c r="I377" s="891" t="s">
        <v>2633</v>
      </c>
      <c r="J377" s="641" t="s">
        <v>1384</v>
      </c>
      <c r="K377" s="891" t="s">
        <v>2636</v>
      </c>
      <c r="L377" s="409">
        <v>1</v>
      </c>
      <c r="M377" s="628">
        <v>15</v>
      </c>
      <c r="N377" s="628"/>
      <c r="O377" s="611"/>
      <c r="P377" s="611"/>
      <c r="Q377" s="611"/>
      <c r="R377" s="611"/>
      <c r="S377" s="611"/>
      <c r="T377" s="611"/>
      <c r="U377" s="422"/>
      <c r="V377" s="422"/>
      <c r="W377" s="422"/>
      <c r="X377" s="688"/>
      <c r="Y377" s="422"/>
      <c r="Z377" s="422"/>
      <c r="AA377" s="422"/>
    </row>
    <row r="378" spans="1:27" ht="20.100000000000001" customHeight="1" x14ac:dyDescent="0.2">
      <c r="A378" s="875"/>
      <c r="B378" s="660"/>
      <c r="C378" s="661"/>
      <c r="D378" s="785" t="s">
        <v>2306</v>
      </c>
      <c r="E378" s="786"/>
      <c r="F378" s="776"/>
      <c r="G378" s="780"/>
      <c r="H378" s="778"/>
      <c r="I378" s="663"/>
      <c r="J378" s="662"/>
      <c r="K378" s="664"/>
      <c r="L378" s="664"/>
      <c r="M378" s="662"/>
      <c r="N378" s="664"/>
      <c r="O378" s="664"/>
      <c r="P378" s="664"/>
      <c r="Q378" s="664"/>
      <c r="R378" s="664"/>
      <c r="S378" s="664"/>
      <c r="T378" s="664"/>
      <c r="U378" s="664"/>
      <c r="V378" s="664"/>
      <c r="W378" s="664"/>
      <c r="X378" s="664"/>
      <c r="Y378" s="664"/>
      <c r="Z378" s="664"/>
      <c r="AA378" s="664"/>
    </row>
    <row r="379" spans="1:27" ht="38.25" x14ac:dyDescent="0.2">
      <c r="A379" s="873">
        <f>A377+1</f>
        <v>165</v>
      </c>
      <c r="B379" s="379" t="s">
        <v>1371</v>
      </c>
      <c r="C379" s="610"/>
      <c r="D379" s="604" t="s">
        <v>1393</v>
      </c>
      <c r="E379" s="769"/>
      <c r="F379" s="604" t="s">
        <v>1398</v>
      </c>
      <c r="G379" s="377" t="s">
        <v>2307</v>
      </c>
      <c r="H379" s="377" t="s">
        <v>1395</v>
      </c>
      <c r="I379" s="422" t="s">
        <v>1396</v>
      </c>
      <c r="J379" s="377" t="s">
        <v>1394</v>
      </c>
      <c r="K379" s="380" t="s">
        <v>1397</v>
      </c>
      <c r="L379" s="377">
        <v>3</v>
      </c>
      <c r="M379" s="628">
        <v>15</v>
      </c>
      <c r="N379" s="628"/>
      <c r="O379" s="611"/>
      <c r="P379" s="611"/>
      <c r="Q379" s="611"/>
      <c r="R379" s="611"/>
      <c r="S379" s="611"/>
      <c r="T379" s="611"/>
      <c r="U379" s="422"/>
      <c r="V379" s="422"/>
      <c r="W379" s="422"/>
      <c r="X379" s="688"/>
      <c r="Y379" s="380"/>
      <c r="Z379" s="422">
        <f t="shared" si="15"/>
        <v>0</v>
      </c>
      <c r="AA379" s="422">
        <f t="shared" si="16"/>
        <v>0</v>
      </c>
    </row>
    <row r="380" spans="1:27" ht="89.25" x14ac:dyDescent="0.2">
      <c r="A380" s="168">
        <f t="shared" ref="A380:A386" si="23">A379+1</f>
        <v>166</v>
      </c>
      <c r="B380" s="379" t="s">
        <v>1371</v>
      </c>
      <c r="C380" s="610"/>
      <c r="D380" s="604" t="s">
        <v>2620</v>
      </c>
      <c r="E380" s="769"/>
      <c r="F380" s="604" t="s">
        <v>1402</v>
      </c>
      <c r="G380" s="377" t="s">
        <v>2308</v>
      </c>
      <c r="H380" s="377" t="s">
        <v>1399</v>
      </c>
      <c r="I380" s="422" t="s">
        <v>1400</v>
      </c>
      <c r="J380" s="377" t="s">
        <v>1394</v>
      </c>
      <c r="K380" s="380" t="s">
        <v>1401</v>
      </c>
      <c r="L380" s="377">
        <v>1</v>
      </c>
      <c r="M380" s="628">
        <v>20</v>
      </c>
      <c r="N380" s="628"/>
      <c r="O380" s="611"/>
      <c r="P380" s="611"/>
      <c r="Q380" s="611"/>
      <c r="R380" s="611"/>
      <c r="S380" s="611"/>
      <c r="T380" s="611"/>
      <c r="U380" s="422"/>
      <c r="V380" s="422"/>
      <c r="W380" s="422"/>
      <c r="X380" s="688"/>
      <c r="Y380" s="380"/>
      <c r="Z380" s="422">
        <f t="shared" si="15"/>
        <v>0</v>
      </c>
      <c r="AA380" s="422">
        <f t="shared" si="16"/>
        <v>0</v>
      </c>
    </row>
    <row r="381" spans="1:27" ht="63.75" x14ac:dyDescent="0.2">
      <c r="A381" s="168">
        <f t="shared" si="23"/>
        <v>167</v>
      </c>
      <c r="B381" s="379" t="s">
        <v>1371</v>
      </c>
      <c r="C381" s="763"/>
      <c r="D381" s="604" t="s">
        <v>2621</v>
      </c>
      <c r="E381" s="838"/>
      <c r="F381" s="604" t="s">
        <v>2494</v>
      </c>
      <c r="G381" s="377" t="s">
        <v>2309</v>
      </c>
      <c r="H381" s="377" t="s">
        <v>1404</v>
      </c>
      <c r="I381" s="422" t="s">
        <v>1405</v>
      </c>
      <c r="J381" s="377" t="s">
        <v>1403</v>
      </c>
      <c r="K381" s="380" t="s">
        <v>1406</v>
      </c>
      <c r="L381" s="377">
        <v>1</v>
      </c>
      <c r="M381" s="628">
        <v>120</v>
      </c>
      <c r="N381" s="628"/>
      <c r="O381" s="611"/>
      <c r="P381" s="611"/>
      <c r="Q381" s="611"/>
      <c r="R381" s="611"/>
      <c r="S381" s="611"/>
      <c r="T381" s="611"/>
      <c r="U381" s="422"/>
      <c r="V381" s="422"/>
      <c r="W381" s="422"/>
      <c r="X381" s="688"/>
      <c r="Y381" s="380"/>
      <c r="Z381" s="422">
        <f t="shared" si="15"/>
        <v>0</v>
      </c>
      <c r="AA381" s="422">
        <f t="shared" si="16"/>
        <v>0</v>
      </c>
    </row>
    <row r="382" spans="1:27" ht="55.15" customHeight="1" x14ac:dyDescent="0.2">
      <c r="A382" s="168">
        <f t="shared" si="23"/>
        <v>168</v>
      </c>
      <c r="B382" s="379" t="s">
        <v>1371</v>
      </c>
      <c r="C382" s="763"/>
      <c r="D382" s="892" t="s">
        <v>2619</v>
      </c>
      <c r="E382" s="838"/>
      <c r="F382" s="604" t="s">
        <v>1409</v>
      </c>
      <c r="G382" s="377" t="s">
        <v>2309</v>
      </c>
      <c r="H382" s="377" t="s">
        <v>1407</v>
      </c>
      <c r="I382" s="422" t="s">
        <v>1408</v>
      </c>
      <c r="J382" s="377" t="s">
        <v>1403</v>
      </c>
      <c r="K382" s="380" t="s">
        <v>2612</v>
      </c>
      <c r="L382" s="377">
        <v>1</v>
      </c>
      <c r="M382" s="628">
        <v>10</v>
      </c>
      <c r="N382" s="628"/>
      <c r="O382" s="611"/>
      <c r="P382" s="611"/>
      <c r="Q382" s="611"/>
      <c r="R382" s="611"/>
      <c r="S382" s="611"/>
      <c r="T382" s="611"/>
      <c r="U382" s="422"/>
      <c r="V382" s="422"/>
      <c r="W382" s="422"/>
      <c r="X382" s="688"/>
      <c r="Y382" s="380"/>
      <c r="Z382" s="422">
        <f t="shared" si="15"/>
        <v>0</v>
      </c>
      <c r="AA382" s="422">
        <f t="shared" si="16"/>
        <v>0</v>
      </c>
    </row>
    <row r="383" spans="1:27" ht="89.25" x14ac:dyDescent="0.2">
      <c r="A383" s="168">
        <f t="shared" si="23"/>
        <v>169</v>
      </c>
      <c r="B383" s="379" t="s">
        <v>1371</v>
      </c>
      <c r="C383" s="763"/>
      <c r="D383" s="422" t="s">
        <v>2520</v>
      </c>
      <c r="E383" s="838"/>
      <c r="F383" s="604" t="s">
        <v>1413</v>
      </c>
      <c r="G383" s="377" t="s">
        <v>2310</v>
      </c>
      <c r="H383" s="377" t="s">
        <v>1410</v>
      </c>
      <c r="I383" s="422" t="s">
        <v>1411</v>
      </c>
      <c r="J383" s="377" t="s">
        <v>88</v>
      </c>
      <c r="K383" s="676" t="s">
        <v>1412</v>
      </c>
      <c r="L383" s="409">
        <v>1</v>
      </c>
      <c r="M383" s="628">
        <v>60</v>
      </c>
      <c r="N383" s="628"/>
      <c r="O383" s="611"/>
      <c r="P383" s="611"/>
      <c r="Q383" s="611"/>
      <c r="R383" s="611"/>
      <c r="S383" s="611"/>
      <c r="T383" s="611"/>
      <c r="U383" s="422"/>
      <c r="V383" s="422"/>
      <c r="W383" s="422"/>
      <c r="X383" s="688"/>
      <c r="Y383" s="380"/>
      <c r="Z383" s="422">
        <f t="shared" si="15"/>
        <v>0</v>
      </c>
      <c r="AA383" s="422">
        <f t="shared" si="16"/>
        <v>0</v>
      </c>
    </row>
    <row r="384" spans="1:27" ht="63.75" x14ac:dyDescent="0.2">
      <c r="A384" s="168">
        <f t="shared" si="23"/>
        <v>170</v>
      </c>
      <c r="B384" s="379" t="s">
        <v>1371</v>
      </c>
      <c r="C384" s="610" t="s">
        <v>1082</v>
      </c>
      <c r="D384" s="768" t="s">
        <v>2486</v>
      </c>
      <c r="E384" s="769"/>
      <c r="F384" s="604" t="s">
        <v>2487</v>
      </c>
      <c r="G384" s="377" t="s">
        <v>2488</v>
      </c>
      <c r="H384" s="377" t="s">
        <v>1410</v>
      </c>
      <c r="I384" s="422" t="s">
        <v>2489</v>
      </c>
      <c r="J384" s="377" t="s">
        <v>1403</v>
      </c>
      <c r="K384" s="675" t="s">
        <v>2490</v>
      </c>
      <c r="L384" s="409">
        <v>1</v>
      </c>
      <c r="M384" s="628">
        <v>20</v>
      </c>
      <c r="N384" s="628"/>
      <c r="O384" s="611"/>
      <c r="P384" s="611"/>
      <c r="Q384" s="611"/>
      <c r="R384" s="611"/>
      <c r="S384" s="611"/>
      <c r="T384" s="611"/>
      <c r="U384" s="422"/>
      <c r="V384" s="422"/>
      <c r="W384" s="422"/>
      <c r="X384" s="688"/>
      <c r="Y384" s="422"/>
      <c r="Z384" s="422">
        <f t="shared" si="15"/>
        <v>0</v>
      </c>
      <c r="AA384" s="422">
        <f t="shared" si="16"/>
        <v>0</v>
      </c>
    </row>
    <row r="385" spans="1:27" ht="76.5" x14ac:dyDescent="0.2">
      <c r="A385" s="168">
        <f t="shared" si="23"/>
        <v>171</v>
      </c>
      <c r="B385" s="379" t="s">
        <v>1371</v>
      </c>
      <c r="C385" s="610" t="s">
        <v>1082</v>
      </c>
      <c r="D385" s="604" t="s">
        <v>2491</v>
      </c>
      <c r="E385" s="769"/>
      <c r="F385" s="604" t="s">
        <v>2487</v>
      </c>
      <c r="G385" s="377" t="s">
        <v>2488</v>
      </c>
      <c r="H385" s="377" t="s">
        <v>1410</v>
      </c>
      <c r="I385" s="422" t="s">
        <v>2492</v>
      </c>
      <c r="J385" s="377" t="s">
        <v>88</v>
      </c>
      <c r="K385" s="675" t="s">
        <v>2493</v>
      </c>
      <c r="L385" s="409">
        <v>1</v>
      </c>
      <c r="M385" s="628">
        <v>20</v>
      </c>
      <c r="N385" s="628"/>
      <c r="O385" s="611"/>
      <c r="P385" s="611"/>
      <c r="Q385" s="611"/>
      <c r="R385" s="611"/>
      <c r="S385" s="611"/>
      <c r="T385" s="611"/>
      <c r="U385" s="422"/>
      <c r="V385" s="422"/>
      <c r="W385" s="422"/>
      <c r="X385" s="688"/>
      <c r="Y385" s="422"/>
      <c r="Z385" s="422">
        <f t="shared" si="15"/>
        <v>0</v>
      </c>
      <c r="AA385" s="422">
        <f t="shared" si="16"/>
        <v>0</v>
      </c>
    </row>
    <row r="386" spans="1:27" ht="76.5" x14ac:dyDescent="0.2">
      <c r="A386" s="168">
        <f t="shared" si="23"/>
        <v>172</v>
      </c>
      <c r="B386" s="379" t="s">
        <v>1371</v>
      </c>
      <c r="C386" s="610" t="s">
        <v>1082</v>
      </c>
      <c r="D386" s="893" t="s">
        <v>2616</v>
      </c>
      <c r="E386" s="840"/>
      <c r="F386" s="893" t="s">
        <v>2487</v>
      </c>
      <c r="G386" s="894" t="s">
        <v>2488</v>
      </c>
      <c r="H386" s="894" t="s">
        <v>1410</v>
      </c>
      <c r="I386" s="895" t="s">
        <v>2617</v>
      </c>
      <c r="J386" s="894" t="s">
        <v>88</v>
      </c>
      <c r="K386" s="896" t="s">
        <v>2618</v>
      </c>
      <c r="L386" s="409"/>
      <c r="M386" s="628"/>
      <c r="N386" s="628"/>
      <c r="O386" s="611"/>
      <c r="P386" s="611"/>
      <c r="Q386" s="611"/>
      <c r="R386" s="611"/>
      <c r="S386" s="611"/>
      <c r="T386" s="611"/>
      <c r="U386" s="422"/>
      <c r="V386" s="422"/>
      <c r="W386" s="422"/>
      <c r="X386" s="688"/>
      <c r="Y386" s="422"/>
      <c r="Z386" s="422"/>
      <c r="AA386" s="422"/>
    </row>
    <row r="387" spans="1:27" ht="20.100000000000001" customHeight="1" x14ac:dyDescent="0.2">
      <c r="A387" s="875"/>
      <c r="B387" s="660"/>
      <c r="C387" s="661"/>
      <c r="D387" s="785" t="s">
        <v>2311</v>
      </c>
      <c r="E387" s="786"/>
      <c r="F387" s="776"/>
      <c r="G387" s="780"/>
      <c r="H387" s="778"/>
      <c r="I387" s="663"/>
      <c r="J387" s="662"/>
      <c r="K387" s="664"/>
      <c r="L387" s="664"/>
      <c r="M387" s="662"/>
      <c r="N387" s="664"/>
      <c r="O387" s="664"/>
      <c r="P387" s="664"/>
      <c r="Q387" s="664"/>
      <c r="R387" s="664"/>
      <c r="S387" s="664"/>
      <c r="T387" s="664"/>
      <c r="U387" s="664"/>
      <c r="V387" s="664"/>
      <c r="W387" s="664"/>
      <c r="X387" s="664"/>
      <c r="Y387" s="664"/>
      <c r="Z387" s="664"/>
      <c r="AA387" s="664"/>
    </row>
    <row r="388" spans="1:27" ht="72.599999999999994" customHeight="1" x14ac:dyDescent="0.2">
      <c r="A388" s="873">
        <f>A386+1</f>
        <v>173</v>
      </c>
      <c r="B388" s="379" t="s">
        <v>2240</v>
      </c>
      <c r="C388" s="610"/>
      <c r="D388" s="796" t="s">
        <v>2312</v>
      </c>
      <c r="E388" s="878"/>
      <c r="F388" s="604" t="s">
        <v>2313</v>
      </c>
      <c r="G388" s="377" t="s">
        <v>2314</v>
      </c>
      <c r="H388" s="409" t="s">
        <v>2251</v>
      </c>
      <c r="I388" s="675" t="s">
        <v>2315</v>
      </c>
      <c r="J388" s="409" t="s">
        <v>1629</v>
      </c>
      <c r="K388" s="676" t="s">
        <v>2316</v>
      </c>
      <c r="L388" s="409">
        <v>1</v>
      </c>
      <c r="M388" s="628">
        <v>60</v>
      </c>
      <c r="N388" s="628"/>
      <c r="O388" s="611"/>
      <c r="P388" s="611"/>
      <c r="Q388" s="611"/>
      <c r="R388" s="611"/>
      <c r="S388" s="611"/>
      <c r="T388" s="611"/>
      <c r="U388" s="611"/>
      <c r="V388" s="611"/>
      <c r="W388" s="611"/>
      <c r="X388" s="611"/>
      <c r="Y388" s="612"/>
      <c r="Z388" s="422">
        <f t="shared" si="15"/>
        <v>0</v>
      </c>
      <c r="AA388" s="422">
        <f t="shared" si="16"/>
        <v>0</v>
      </c>
    </row>
    <row r="389" spans="1:27" ht="56.45" customHeight="1" x14ac:dyDescent="0.2">
      <c r="A389" s="168">
        <f t="shared" ref="A389" si="24">A388+1</f>
        <v>174</v>
      </c>
      <c r="B389" s="379" t="s">
        <v>2240</v>
      </c>
      <c r="C389" s="610"/>
      <c r="D389" s="796" t="s">
        <v>1607</v>
      </c>
      <c r="E389" s="878"/>
      <c r="F389" s="604" t="s">
        <v>1621</v>
      </c>
      <c r="G389" s="377" t="s">
        <v>2317</v>
      </c>
      <c r="H389" s="409" t="s">
        <v>1635</v>
      </c>
      <c r="I389" s="675" t="s">
        <v>1614</v>
      </c>
      <c r="J389" s="409" t="s">
        <v>1629</v>
      </c>
      <c r="K389" s="676" t="s">
        <v>1620</v>
      </c>
      <c r="L389" s="409">
        <v>1</v>
      </c>
      <c r="M389" s="628">
        <v>180</v>
      </c>
      <c r="N389" s="628"/>
      <c r="O389" s="611"/>
      <c r="P389" s="611"/>
      <c r="Q389" s="611"/>
      <c r="R389" s="611"/>
      <c r="S389" s="611"/>
      <c r="T389" s="611"/>
      <c r="U389" s="611"/>
      <c r="V389" s="611"/>
      <c r="W389" s="611"/>
      <c r="X389" s="611"/>
      <c r="Y389" s="612"/>
      <c r="Z389" s="422">
        <f t="shared" si="15"/>
        <v>0</v>
      </c>
      <c r="AA389" s="422">
        <f t="shared" si="16"/>
        <v>0</v>
      </c>
    </row>
    <row r="390" spans="1:27" ht="20.100000000000001" customHeight="1" x14ac:dyDescent="0.2">
      <c r="A390" s="875"/>
      <c r="B390" s="660"/>
      <c r="C390" s="661"/>
      <c r="D390" s="785" t="s">
        <v>2318</v>
      </c>
      <c r="E390" s="786"/>
      <c r="F390" s="776"/>
      <c r="G390" s="780"/>
      <c r="H390" s="778"/>
      <c r="I390" s="663"/>
      <c r="J390" s="662"/>
      <c r="K390" s="664"/>
      <c r="L390" s="664"/>
      <c r="M390" s="662"/>
      <c r="N390" s="664"/>
      <c r="O390" s="664"/>
      <c r="P390" s="664"/>
      <c r="Q390" s="664"/>
      <c r="R390" s="664"/>
      <c r="S390" s="664"/>
      <c r="T390" s="664"/>
      <c r="U390" s="664"/>
      <c r="V390" s="664"/>
      <c r="W390" s="664"/>
      <c r="X390" s="664"/>
      <c r="Y390" s="664"/>
      <c r="Z390" s="664"/>
      <c r="AA390" s="664"/>
    </row>
    <row r="391" spans="1:27" ht="51" x14ac:dyDescent="0.2">
      <c r="A391" s="873">
        <f>A389+1</f>
        <v>175</v>
      </c>
      <c r="B391" s="379" t="s">
        <v>2319</v>
      </c>
      <c r="C391" s="379" t="s">
        <v>2319</v>
      </c>
      <c r="D391" s="66" t="s">
        <v>1436</v>
      </c>
      <c r="E391" s="839"/>
      <c r="F391" s="604" t="s">
        <v>1441</v>
      </c>
      <c r="G391" s="377" t="s">
        <v>2100</v>
      </c>
      <c r="H391" s="398" t="s">
        <v>1438</v>
      </c>
      <c r="I391" s="55" t="s">
        <v>1439</v>
      </c>
      <c r="J391" s="398" t="s">
        <v>1437</v>
      </c>
      <c r="K391" s="686" t="s">
        <v>1440</v>
      </c>
      <c r="L391" s="398">
        <v>1</v>
      </c>
      <c r="M391" s="628">
        <v>60</v>
      </c>
      <c r="N391" s="628"/>
      <c r="O391" s="611"/>
      <c r="P391" s="611"/>
      <c r="Q391" s="611"/>
      <c r="R391" s="611"/>
      <c r="S391" s="611"/>
      <c r="T391" s="611"/>
      <c r="U391" s="611"/>
      <c r="V391" s="611"/>
      <c r="W391" s="611"/>
      <c r="X391" s="611"/>
      <c r="Y391" s="612"/>
      <c r="Z391" s="422">
        <f t="shared" si="15"/>
        <v>0</v>
      </c>
      <c r="AA391" s="422">
        <f t="shared" si="16"/>
        <v>0</v>
      </c>
    </row>
    <row r="392" spans="1:27" ht="76.5" x14ac:dyDescent="0.2">
      <c r="A392" s="168">
        <f t="shared" ref="A392:A400" si="25">A391+1</f>
        <v>176</v>
      </c>
      <c r="B392" s="379" t="s">
        <v>2319</v>
      </c>
      <c r="C392" s="379" t="s">
        <v>2319</v>
      </c>
      <c r="D392" s="66" t="s">
        <v>1442</v>
      </c>
      <c r="E392" s="839"/>
      <c r="F392" s="604" t="s">
        <v>1446</v>
      </c>
      <c r="G392" s="377" t="s">
        <v>2205</v>
      </c>
      <c r="H392" s="398" t="s">
        <v>1443</v>
      </c>
      <c r="I392" s="55" t="s">
        <v>1444</v>
      </c>
      <c r="J392" s="409" t="s">
        <v>1443</v>
      </c>
      <c r="K392" s="686" t="s">
        <v>1445</v>
      </c>
      <c r="L392" s="398">
        <v>1</v>
      </c>
      <c r="M392" s="628">
        <v>240</v>
      </c>
      <c r="N392" s="628"/>
      <c r="O392" s="611"/>
      <c r="P392" s="611"/>
      <c r="Q392" s="611"/>
      <c r="R392" s="611"/>
      <c r="S392" s="611"/>
      <c r="T392" s="611"/>
      <c r="U392" s="611"/>
      <c r="V392" s="611"/>
      <c r="W392" s="611"/>
      <c r="X392" s="611"/>
      <c r="Y392" s="612"/>
      <c r="Z392" s="422">
        <f t="shared" si="15"/>
        <v>0</v>
      </c>
      <c r="AA392" s="422">
        <f t="shared" si="16"/>
        <v>0</v>
      </c>
    </row>
    <row r="393" spans="1:27" ht="58.5" customHeight="1" x14ac:dyDescent="0.2">
      <c r="A393" s="168">
        <f t="shared" si="25"/>
        <v>177</v>
      </c>
      <c r="B393" s="379" t="s">
        <v>2319</v>
      </c>
      <c r="C393" s="379" t="s">
        <v>2319</v>
      </c>
      <c r="D393" s="66" t="s">
        <v>1447</v>
      </c>
      <c r="E393" s="839"/>
      <c r="F393" s="604"/>
      <c r="G393" s="377" t="s">
        <v>2100</v>
      </c>
      <c r="H393" s="398" t="s">
        <v>1448</v>
      </c>
      <c r="I393" s="55" t="s">
        <v>1449</v>
      </c>
      <c r="J393" s="398" t="s">
        <v>1173</v>
      </c>
      <c r="K393" s="686" t="s">
        <v>1450</v>
      </c>
      <c r="L393" s="398">
        <v>1</v>
      </c>
      <c r="M393" s="628">
        <v>120</v>
      </c>
      <c r="N393" s="628"/>
      <c r="O393" s="611"/>
      <c r="P393" s="611"/>
      <c r="Q393" s="611"/>
      <c r="R393" s="611"/>
      <c r="S393" s="611"/>
      <c r="T393" s="611"/>
      <c r="U393" s="611"/>
      <c r="V393" s="611"/>
      <c r="W393" s="611"/>
      <c r="X393" s="611"/>
      <c r="Y393" s="612"/>
      <c r="Z393" s="422">
        <f t="shared" si="15"/>
        <v>0</v>
      </c>
      <c r="AA393" s="422">
        <f t="shared" si="16"/>
        <v>0</v>
      </c>
    </row>
    <row r="394" spans="1:27" ht="73.5" customHeight="1" x14ac:dyDescent="0.2">
      <c r="A394" s="168">
        <f t="shared" si="25"/>
        <v>178</v>
      </c>
      <c r="B394" s="379" t="s">
        <v>2319</v>
      </c>
      <c r="C394" s="379" t="s">
        <v>2319</v>
      </c>
      <c r="D394" s="793" t="s">
        <v>1451</v>
      </c>
      <c r="E394" s="839"/>
      <c r="F394" s="604" t="s">
        <v>1453</v>
      </c>
      <c r="G394" s="377" t="s">
        <v>2115</v>
      </c>
      <c r="H394" s="398" t="s">
        <v>1448</v>
      </c>
      <c r="I394" s="55" t="s">
        <v>1449</v>
      </c>
      <c r="J394" s="398" t="s">
        <v>1173</v>
      </c>
      <c r="K394" s="686" t="s">
        <v>1452</v>
      </c>
      <c r="L394" s="398">
        <v>1</v>
      </c>
      <c r="M394" s="628">
        <v>120</v>
      </c>
      <c r="N394" s="628"/>
      <c r="O394" s="611"/>
      <c r="P394" s="611"/>
      <c r="Q394" s="611"/>
      <c r="R394" s="611"/>
      <c r="S394" s="611"/>
      <c r="T394" s="611"/>
      <c r="U394" s="611"/>
      <c r="V394" s="611"/>
      <c r="W394" s="611"/>
      <c r="X394" s="611"/>
      <c r="Y394" s="612"/>
      <c r="Z394" s="422">
        <f t="shared" si="15"/>
        <v>0</v>
      </c>
      <c r="AA394" s="422">
        <f t="shared" si="16"/>
        <v>0</v>
      </c>
    </row>
    <row r="395" spans="1:27" ht="38.25" x14ac:dyDescent="0.2">
      <c r="A395" s="168">
        <f t="shared" si="25"/>
        <v>179</v>
      </c>
      <c r="B395" s="379" t="s">
        <v>2319</v>
      </c>
      <c r="C395" s="703" t="s">
        <v>2319</v>
      </c>
      <c r="D395" s="422" t="s">
        <v>2510</v>
      </c>
      <c r="E395" s="897"/>
      <c r="F395" s="604" t="s">
        <v>1457</v>
      </c>
      <c r="G395" s="377" t="s">
        <v>2320</v>
      </c>
      <c r="H395" s="398" t="s">
        <v>1455</v>
      </c>
      <c r="I395" s="55" t="s">
        <v>2321</v>
      </c>
      <c r="J395" s="398" t="s">
        <v>1454</v>
      </c>
      <c r="K395" s="686" t="s">
        <v>1456</v>
      </c>
      <c r="L395" s="398">
        <v>1</v>
      </c>
      <c r="M395" s="628">
        <v>60</v>
      </c>
      <c r="N395" s="628"/>
      <c r="O395" s="611"/>
      <c r="P395" s="611"/>
      <c r="Q395" s="611"/>
      <c r="R395" s="611"/>
      <c r="S395" s="611"/>
      <c r="T395" s="611"/>
      <c r="U395" s="611"/>
      <c r="V395" s="611"/>
      <c r="W395" s="611"/>
      <c r="X395" s="611"/>
      <c r="Y395" s="612"/>
      <c r="Z395" s="422">
        <f t="shared" si="15"/>
        <v>0</v>
      </c>
      <c r="AA395" s="422">
        <f t="shared" si="16"/>
        <v>0</v>
      </c>
    </row>
    <row r="396" spans="1:27" ht="76.5" x14ac:dyDescent="0.2">
      <c r="A396" s="168">
        <f t="shared" si="25"/>
        <v>180</v>
      </c>
      <c r="B396" s="379" t="s">
        <v>2319</v>
      </c>
      <c r="C396" s="703" t="s">
        <v>2319</v>
      </c>
      <c r="D396" s="422" t="s">
        <v>2511</v>
      </c>
      <c r="E396" s="897"/>
      <c r="F396" s="604" t="s">
        <v>1460</v>
      </c>
      <c r="G396" s="377" t="s">
        <v>2322</v>
      </c>
      <c r="H396" s="398" t="s">
        <v>2323</v>
      </c>
      <c r="I396" s="55" t="s">
        <v>1459</v>
      </c>
      <c r="J396" s="398" t="s">
        <v>1458</v>
      </c>
      <c r="K396" s="686" t="s">
        <v>1456</v>
      </c>
      <c r="L396" s="398">
        <v>3</v>
      </c>
      <c r="M396" s="628">
        <v>60</v>
      </c>
      <c r="N396" s="628"/>
      <c r="O396" s="611"/>
      <c r="P396" s="611"/>
      <c r="Q396" s="611"/>
      <c r="R396" s="611"/>
      <c r="S396" s="611"/>
      <c r="T396" s="611"/>
      <c r="U396" s="611"/>
      <c r="V396" s="611"/>
      <c r="W396" s="611"/>
      <c r="X396" s="611"/>
      <c r="Y396" s="612"/>
      <c r="Z396" s="422">
        <f t="shared" si="15"/>
        <v>0</v>
      </c>
      <c r="AA396" s="422">
        <f t="shared" si="16"/>
        <v>0</v>
      </c>
    </row>
    <row r="397" spans="1:27" ht="38.25" x14ac:dyDescent="0.2">
      <c r="A397" s="168">
        <f t="shared" si="25"/>
        <v>181</v>
      </c>
      <c r="B397" s="379" t="s">
        <v>2319</v>
      </c>
      <c r="C397" s="703" t="s">
        <v>2319</v>
      </c>
      <c r="D397" s="422" t="s">
        <v>2512</v>
      </c>
      <c r="E397" s="897"/>
      <c r="F397" s="604" t="s">
        <v>1465</v>
      </c>
      <c r="G397" s="377" t="s">
        <v>2324</v>
      </c>
      <c r="H397" s="398" t="s">
        <v>1462</v>
      </c>
      <c r="I397" s="55" t="s">
        <v>1463</v>
      </c>
      <c r="J397" s="398" t="s">
        <v>1461</v>
      </c>
      <c r="K397" s="689" t="s">
        <v>1464</v>
      </c>
      <c r="L397" s="690">
        <v>1</v>
      </c>
      <c r="M397" s="628">
        <v>60</v>
      </c>
      <c r="N397" s="628"/>
      <c r="O397" s="611"/>
      <c r="P397" s="611"/>
      <c r="Q397" s="611"/>
      <c r="R397" s="611"/>
      <c r="S397" s="611"/>
      <c r="T397" s="611"/>
      <c r="U397" s="611"/>
      <c r="V397" s="611"/>
      <c r="W397" s="611"/>
      <c r="X397" s="611"/>
      <c r="Y397" s="612"/>
      <c r="Z397" s="422">
        <f t="shared" si="15"/>
        <v>0</v>
      </c>
      <c r="AA397" s="422">
        <f t="shared" si="16"/>
        <v>0</v>
      </c>
    </row>
    <row r="398" spans="1:27" ht="51" x14ac:dyDescent="0.2">
      <c r="A398" s="168">
        <f t="shared" si="25"/>
        <v>182</v>
      </c>
      <c r="B398" s="379" t="s">
        <v>2319</v>
      </c>
      <c r="C398" s="379" t="s">
        <v>2319</v>
      </c>
      <c r="D398" s="898" t="s">
        <v>1466</v>
      </c>
      <c r="E398" s="839"/>
      <c r="F398" s="604" t="s">
        <v>1471</v>
      </c>
      <c r="G398" s="377" t="s">
        <v>2324</v>
      </c>
      <c r="H398" s="398" t="s">
        <v>1468</v>
      </c>
      <c r="I398" s="55" t="s">
        <v>1469</v>
      </c>
      <c r="J398" s="398" t="s">
        <v>1467</v>
      </c>
      <c r="K398" s="689" t="s">
        <v>1470</v>
      </c>
      <c r="L398" s="690">
        <v>1</v>
      </c>
      <c r="M398" s="628">
        <v>30</v>
      </c>
      <c r="N398" s="628"/>
      <c r="O398" s="611"/>
      <c r="P398" s="611"/>
      <c r="Q398" s="611"/>
      <c r="R398" s="611"/>
      <c r="S398" s="611"/>
      <c r="T398" s="611"/>
      <c r="U398" s="611"/>
      <c r="V398" s="611"/>
      <c r="W398" s="611"/>
      <c r="X398" s="611"/>
      <c r="Y398" s="612"/>
      <c r="Z398" s="422">
        <f t="shared" si="15"/>
        <v>0</v>
      </c>
      <c r="AA398" s="422">
        <f t="shared" si="16"/>
        <v>0</v>
      </c>
    </row>
    <row r="399" spans="1:27" ht="40.5" customHeight="1" x14ac:dyDescent="0.2">
      <c r="A399" s="168">
        <f t="shared" si="25"/>
        <v>183</v>
      </c>
      <c r="B399" s="379" t="s">
        <v>2319</v>
      </c>
      <c r="C399" s="379" t="s">
        <v>2319</v>
      </c>
      <c r="D399" s="632" t="s">
        <v>1472</v>
      </c>
      <c r="E399" s="899"/>
      <c r="F399" s="691" t="s">
        <v>1475</v>
      </c>
      <c r="G399" s="692" t="s">
        <v>2324</v>
      </c>
      <c r="H399" s="379" t="s">
        <v>1473</v>
      </c>
      <c r="I399" s="55" t="s">
        <v>1474</v>
      </c>
      <c r="J399" s="398" t="s">
        <v>1173</v>
      </c>
      <c r="K399" s="689" t="s">
        <v>1464</v>
      </c>
      <c r="L399" s="690">
        <v>1</v>
      </c>
      <c r="M399" s="628">
        <v>30</v>
      </c>
      <c r="N399" s="628"/>
      <c r="O399" s="611"/>
      <c r="P399" s="611"/>
      <c r="Q399" s="611"/>
      <c r="R399" s="611"/>
      <c r="S399" s="611"/>
      <c r="T399" s="611"/>
      <c r="U399" s="611"/>
      <c r="V399" s="611"/>
      <c r="W399" s="611"/>
      <c r="X399" s="611"/>
      <c r="Y399" s="612"/>
      <c r="Z399" s="422">
        <f t="shared" si="15"/>
        <v>0</v>
      </c>
      <c r="AA399" s="422">
        <f t="shared" si="16"/>
        <v>0</v>
      </c>
    </row>
    <row r="400" spans="1:27" ht="114.75" x14ac:dyDescent="0.2">
      <c r="A400" s="168">
        <f t="shared" si="25"/>
        <v>184</v>
      </c>
      <c r="B400" s="379" t="s">
        <v>2319</v>
      </c>
      <c r="C400" s="379" t="s">
        <v>2319</v>
      </c>
      <c r="D400" s="632" t="s">
        <v>2521</v>
      </c>
      <c r="E400" s="899"/>
      <c r="F400" s="691" t="s">
        <v>1478</v>
      </c>
      <c r="G400" s="692" t="s">
        <v>2100</v>
      </c>
      <c r="H400" s="379" t="s">
        <v>1433</v>
      </c>
      <c r="I400" s="693" t="s">
        <v>1477</v>
      </c>
      <c r="J400" s="398" t="s">
        <v>1476</v>
      </c>
      <c r="K400" s="689" t="s">
        <v>1464</v>
      </c>
      <c r="L400" s="690">
        <v>12</v>
      </c>
      <c r="M400" s="628">
        <v>60</v>
      </c>
      <c r="N400" s="628"/>
      <c r="O400" s="611"/>
      <c r="P400" s="611"/>
      <c r="Q400" s="611"/>
      <c r="R400" s="611"/>
      <c r="S400" s="611"/>
      <c r="T400" s="611"/>
      <c r="U400" s="611"/>
      <c r="V400" s="611"/>
      <c r="W400" s="611"/>
      <c r="X400" s="611"/>
      <c r="Y400" s="612"/>
      <c r="Z400" s="422">
        <f t="shared" si="15"/>
        <v>0</v>
      </c>
      <c r="AA400" s="422">
        <f t="shared" si="16"/>
        <v>0</v>
      </c>
    </row>
    <row r="401" spans="1:29" ht="20.100000000000001" customHeight="1" x14ac:dyDescent="0.2">
      <c r="A401" s="900"/>
      <c r="B401" s="672"/>
      <c r="C401" s="673"/>
      <c r="D401" s="870" t="s">
        <v>2325</v>
      </c>
      <c r="E401" s="673"/>
      <c r="F401" s="647"/>
      <c r="G401" s="648"/>
      <c r="H401" s="649"/>
      <c r="I401" s="650"/>
      <c r="J401" s="649"/>
      <c r="K401" s="651"/>
      <c r="L401" s="651"/>
      <c r="M401" s="651"/>
      <c r="N401" s="651"/>
      <c r="O401" s="651"/>
      <c r="P401" s="654"/>
      <c r="Q401" s="654"/>
      <c r="R401" s="654"/>
      <c r="S401" s="654"/>
      <c r="T401" s="654"/>
      <c r="U401" s="654"/>
      <c r="V401" s="654"/>
      <c r="W401" s="654"/>
      <c r="X401" s="654"/>
      <c r="Y401" s="654"/>
      <c r="Z401" s="654"/>
      <c r="AA401" s="654"/>
    </row>
    <row r="402" spans="1:29" ht="20.100000000000001" customHeight="1" x14ac:dyDescent="0.2">
      <c r="A402" s="875"/>
      <c r="B402" s="660"/>
      <c r="C402" s="661"/>
      <c r="D402" s="785" t="s">
        <v>2326</v>
      </c>
      <c r="E402" s="786"/>
      <c r="F402" s="776"/>
      <c r="G402" s="780"/>
      <c r="H402" s="778"/>
      <c r="I402" s="663"/>
      <c r="J402" s="662"/>
      <c r="K402" s="664"/>
      <c r="L402" s="664"/>
      <c r="M402" s="662"/>
      <c r="N402" s="664"/>
      <c r="O402" s="664"/>
      <c r="P402" s="664"/>
      <c r="Q402" s="664"/>
      <c r="R402" s="664"/>
      <c r="S402" s="664"/>
      <c r="T402" s="664"/>
      <c r="U402" s="664"/>
      <c r="V402" s="664"/>
      <c r="W402" s="664"/>
      <c r="X402" s="664"/>
      <c r="Y402" s="664"/>
      <c r="Z402" s="664"/>
      <c r="AA402" s="664"/>
    </row>
    <row r="403" spans="1:29" ht="76.5" x14ac:dyDescent="0.2">
      <c r="A403" s="873">
        <f>A400+1</f>
        <v>185</v>
      </c>
      <c r="B403" s="379" t="s">
        <v>1651</v>
      </c>
      <c r="C403" s="379" t="s">
        <v>2327</v>
      </c>
      <c r="D403" s="604" t="s">
        <v>1002</v>
      </c>
      <c r="E403" s="769"/>
      <c r="F403" s="604" t="s">
        <v>1588</v>
      </c>
      <c r="G403" s="688"/>
      <c r="H403" s="376" t="s">
        <v>963</v>
      </c>
      <c r="I403" s="1091" t="s">
        <v>1051</v>
      </c>
      <c r="J403" s="377" t="s">
        <v>1173</v>
      </c>
      <c r="K403" s="1093" t="s">
        <v>1053</v>
      </c>
      <c r="L403" s="377">
        <v>1</v>
      </c>
      <c r="M403" s="628">
        <v>240</v>
      </c>
      <c r="N403" s="628"/>
      <c r="O403" s="611"/>
      <c r="P403" s="611"/>
      <c r="Q403" s="611"/>
      <c r="R403" s="611"/>
      <c r="S403" s="611"/>
      <c r="T403" s="611"/>
      <c r="U403" s="611"/>
      <c r="V403" s="611"/>
      <c r="W403" s="611"/>
      <c r="X403" s="611"/>
      <c r="Y403" s="612"/>
      <c r="Z403" s="422">
        <f t="shared" si="15"/>
        <v>0</v>
      </c>
      <c r="AA403" s="422">
        <f t="shared" si="16"/>
        <v>0</v>
      </c>
    </row>
    <row r="404" spans="1:29" ht="38.25" x14ac:dyDescent="0.2">
      <c r="A404" s="168">
        <f t="shared" ref="A404:A407" si="26">A403+1</f>
        <v>186</v>
      </c>
      <c r="B404" s="379" t="s">
        <v>1651</v>
      </c>
      <c r="C404" s="379" t="s">
        <v>2327</v>
      </c>
      <c r="D404" s="604" t="s">
        <v>1003</v>
      </c>
      <c r="E404" s="769"/>
      <c r="F404" s="604"/>
      <c r="G404" s="688"/>
      <c r="H404" s="376" t="s">
        <v>963</v>
      </c>
      <c r="I404" s="1091"/>
      <c r="J404" s="377" t="s">
        <v>1173</v>
      </c>
      <c r="K404" s="1093"/>
      <c r="L404" s="377">
        <v>1</v>
      </c>
      <c r="M404" s="628">
        <v>240</v>
      </c>
      <c r="N404" s="628"/>
      <c r="O404" s="611"/>
      <c r="P404" s="611"/>
      <c r="Q404" s="611"/>
      <c r="R404" s="611"/>
      <c r="S404" s="611"/>
      <c r="T404" s="611"/>
      <c r="U404" s="611"/>
      <c r="V404" s="611"/>
      <c r="W404" s="611"/>
      <c r="X404" s="611"/>
      <c r="Y404" s="612"/>
      <c r="Z404" s="422">
        <f t="shared" si="15"/>
        <v>0</v>
      </c>
      <c r="AA404" s="422">
        <f t="shared" si="16"/>
        <v>0</v>
      </c>
    </row>
    <row r="405" spans="1:29" ht="38.25" x14ac:dyDescent="0.2">
      <c r="A405" s="168">
        <f t="shared" si="26"/>
        <v>187</v>
      </c>
      <c r="B405" s="379" t="s">
        <v>1651</v>
      </c>
      <c r="C405" s="379" t="s">
        <v>2327</v>
      </c>
      <c r="D405" s="604" t="s">
        <v>1004</v>
      </c>
      <c r="E405" s="769"/>
      <c r="F405" s="604"/>
      <c r="G405" s="688"/>
      <c r="H405" s="376" t="s">
        <v>963</v>
      </c>
      <c r="I405" s="1091"/>
      <c r="J405" s="377" t="s">
        <v>1173</v>
      </c>
      <c r="K405" s="1093"/>
      <c r="L405" s="377">
        <v>1</v>
      </c>
      <c r="M405" s="628">
        <v>240</v>
      </c>
      <c r="N405" s="628"/>
      <c r="O405" s="611"/>
      <c r="P405" s="611"/>
      <c r="Q405" s="611"/>
      <c r="R405" s="611"/>
      <c r="S405" s="611"/>
      <c r="T405" s="611"/>
      <c r="U405" s="611"/>
      <c r="V405" s="611"/>
      <c r="W405" s="611"/>
      <c r="X405" s="611"/>
      <c r="Y405" s="612"/>
      <c r="Z405" s="422">
        <f t="shared" ref="Z405:Z428" si="27">SUM(N405:Y405)</f>
        <v>0</v>
      </c>
      <c r="AA405" s="422">
        <f t="shared" ref="AA405:AA428" si="28">L405*Z405</f>
        <v>0</v>
      </c>
    </row>
    <row r="406" spans="1:29" ht="97.9" customHeight="1" x14ac:dyDescent="0.2">
      <c r="A406" s="168">
        <f t="shared" si="26"/>
        <v>188</v>
      </c>
      <c r="B406" s="379" t="s">
        <v>1651</v>
      </c>
      <c r="C406" s="379" t="s">
        <v>2327</v>
      </c>
      <c r="D406" s="604" t="s">
        <v>1005</v>
      </c>
      <c r="E406" s="769"/>
      <c r="F406" s="604" t="s">
        <v>1590</v>
      </c>
      <c r="G406" s="377" t="s">
        <v>2537</v>
      </c>
      <c r="H406" s="377" t="s">
        <v>1589</v>
      </c>
      <c r="I406" s="604" t="s">
        <v>1056</v>
      </c>
      <c r="J406" s="377" t="s">
        <v>1173</v>
      </c>
      <c r="K406" s="381" t="s">
        <v>1054</v>
      </c>
      <c r="L406" s="377">
        <v>30</v>
      </c>
      <c r="M406" s="628">
        <v>48</v>
      </c>
      <c r="N406" s="628"/>
      <c r="O406" s="611"/>
      <c r="P406" s="611"/>
      <c r="Q406" s="611"/>
      <c r="R406" s="611"/>
      <c r="S406" s="611"/>
      <c r="T406" s="611"/>
      <c r="U406" s="611"/>
      <c r="V406" s="611"/>
      <c r="W406" s="611"/>
      <c r="X406" s="611"/>
      <c r="Y406" s="612"/>
      <c r="Z406" s="422">
        <f t="shared" si="27"/>
        <v>0</v>
      </c>
      <c r="AA406" s="422">
        <f t="shared" si="28"/>
        <v>0</v>
      </c>
      <c r="AC406" s="607">
        <f>AA406/60</f>
        <v>0</v>
      </c>
    </row>
    <row r="407" spans="1:29" ht="76.5" x14ac:dyDescent="0.2">
      <c r="A407" s="168">
        <f t="shared" si="26"/>
        <v>189</v>
      </c>
      <c r="B407" s="379" t="s">
        <v>1651</v>
      </c>
      <c r="C407" s="379" t="s">
        <v>2327</v>
      </c>
      <c r="D407" s="604" t="s">
        <v>1006</v>
      </c>
      <c r="E407" s="769"/>
      <c r="F407" s="604" t="s">
        <v>1592</v>
      </c>
      <c r="G407" s="688"/>
      <c r="H407" s="377" t="s">
        <v>1591</v>
      </c>
      <c r="I407" s="422" t="s">
        <v>1043</v>
      </c>
      <c r="J407" s="377" t="s">
        <v>1173</v>
      </c>
      <c r="K407" s="381" t="s">
        <v>1055</v>
      </c>
      <c r="L407" s="377">
        <v>3</v>
      </c>
      <c r="M407" s="628">
        <v>120</v>
      </c>
      <c r="N407" s="628"/>
      <c r="O407" s="611"/>
      <c r="P407" s="611"/>
      <c r="Q407" s="611"/>
      <c r="R407" s="611"/>
      <c r="S407" s="611"/>
      <c r="T407" s="611"/>
      <c r="U407" s="611"/>
      <c r="V407" s="611"/>
      <c r="W407" s="611"/>
      <c r="X407" s="611"/>
      <c r="Y407" s="612"/>
      <c r="Z407" s="422">
        <f t="shared" si="27"/>
        <v>0</v>
      </c>
      <c r="AA407" s="422">
        <f t="shared" si="28"/>
        <v>0</v>
      </c>
    </row>
    <row r="408" spans="1:29" ht="20.100000000000001" customHeight="1" x14ac:dyDescent="0.2">
      <c r="A408" s="875"/>
      <c r="B408" s="660"/>
      <c r="C408" s="661"/>
      <c r="D408" s="785" t="s">
        <v>1593</v>
      </c>
      <c r="E408" s="781"/>
      <c r="F408" s="776"/>
      <c r="G408" s="780"/>
      <c r="H408" s="778"/>
      <c r="I408" s="663"/>
      <c r="J408" s="662"/>
      <c r="K408" s="664"/>
      <c r="L408" s="664"/>
      <c r="M408" s="662"/>
      <c r="N408" s="664"/>
      <c r="O408" s="664"/>
      <c r="P408" s="664"/>
      <c r="Q408" s="664"/>
      <c r="R408" s="664"/>
      <c r="S408" s="664"/>
      <c r="T408" s="664"/>
      <c r="U408" s="664"/>
      <c r="V408" s="664"/>
      <c r="W408" s="664"/>
      <c r="X408" s="664"/>
      <c r="Y408" s="664"/>
      <c r="Z408" s="664"/>
      <c r="AA408" s="664"/>
    </row>
    <row r="409" spans="1:29" ht="51" x14ac:dyDescent="0.2">
      <c r="A409" s="873">
        <f>A407+1</f>
        <v>190</v>
      </c>
      <c r="B409" s="379" t="s">
        <v>2328</v>
      </c>
      <c r="C409" s="610"/>
      <c r="D409" s="604" t="s">
        <v>1007</v>
      </c>
      <c r="E409" s="769"/>
      <c r="F409" s="604" t="s">
        <v>2329</v>
      </c>
      <c r="G409" s="377" t="s">
        <v>2330</v>
      </c>
      <c r="H409" s="406" t="s">
        <v>1594</v>
      </c>
      <c r="I409" s="422" t="s">
        <v>1046</v>
      </c>
      <c r="J409" s="406" t="s">
        <v>1594</v>
      </c>
      <c r="K409" s="380" t="s">
        <v>940</v>
      </c>
      <c r="L409" s="377">
        <v>1</v>
      </c>
      <c r="M409" s="628">
        <v>360</v>
      </c>
      <c r="N409" s="628"/>
      <c r="O409" s="611"/>
      <c r="P409" s="611"/>
      <c r="Q409" s="611"/>
      <c r="R409" s="611"/>
      <c r="S409" s="611"/>
      <c r="T409" s="611"/>
      <c r="U409" s="611"/>
      <c r="V409" s="611"/>
      <c r="W409" s="611"/>
      <c r="X409" s="611"/>
      <c r="Y409" s="612"/>
      <c r="Z409" s="422">
        <f t="shared" si="27"/>
        <v>0</v>
      </c>
      <c r="AA409" s="422">
        <f t="shared" si="28"/>
        <v>0</v>
      </c>
    </row>
    <row r="410" spans="1:29" ht="38.25" x14ac:dyDescent="0.2">
      <c r="A410" s="168">
        <f t="shared" ref="A410:A421" si="29">A409+1</f>
        <v>191</v>
      </c>
      <c r="B410" s="379" t="s">
        <v>2328</v>
      </c>
      <c r="C410" s="610"/>
      <c r="D410" s="604" t="s">
        <v>1008</v>
      </c>
      <c r="E410" s="769"/>
      <c r="F410" s="694"/>
      <c r="G410" s="377" t="s">
        <v>2330</v>
      </c>
      <c r="H410" s="406" t="s">
        <v>2538</v>
      </c>
      <c r="I410" s="422" t="s">
        <v>939</v>
      </c>
      <c r="J410" s="377" t="s">
        <v>2331</v>
      </c>
      <c r="K410" s="381" t="s">
        <v>941</v>
      </c>
      <c r="L410" s="377">
        <v>4</v>
      </c>
      <c r="M410" s="628">
        <v>360</v>
      </c>
      <c r="N410" s="628"/>
      <c r="O410" s="611"/>
      <c r="P410" s="611"/>
      <c r="Q410" s="611"/>
      <c r="R410" s="611"/>
      <c r="S410" s="611"/>
      <c r="T410" s="611"/>
      <c r="U410" s="611"/>
      <c r="V410" s="611"/>
      <c r="W410" s="611"/>
      <c r="X410" s="611"/>
      <c r="Y410" s="612"/>
      <c r="Z410" s="422">
        <f t="shared" si="27"/>
        <v>0</v>
      </c>
      <c r="AA410" s="422">
        <f t="shared" si="28"/>
        <v>0</v>
      </c>
    </row>
    <row r="411" spans="1:29" ht="38.25" x14ac:dyDescent="0.2">
      <c r="A411" s="168">
        <f t="shared" si="29"/>
        <v>192</v>
      </c>
      <c r="B411" s="379" t="s">
        <v>2328</v>
      </c>
      <c r="C411" s="610"/>
      <c r="D411" s="604" t="s">
        <v>1009</v>
      </c>
      <c r="E411" s="769"/>
      <c r="F411" s="604" t="s">
        <v>2332</v>
      </c>
      <c r="G411" s="377" t="s">
        <v>2330</v>
      </c>
      <c r="H411" s="377" t="s">
        <v>1596</v>
      </c>
      <c r="I411" s="422" t="s">
        <v>1044</v>
      </c>
      <c r="J411" s="377" t="s">
        <v>2333</v>
      </c>
      <c r="K411" s="381" t="s">
        <v>942</v>
      </c>
      <c r="L411" s="377">
        <v>12</v>
      </c>
      <c r="M411" s="628">
        <v>240</v>
      </c>
      <c r="N411" s="628"/>
      <c r="O411" s="611"/>
      <c r="P411" s="611"/>
      <c r="Q411" s="611"/>
      <c r="R411" s="611"/>
      <c r="S411" s="611"/>
      <c r="T411" s="611"/>
      <c r="U411" s="611"/>
      <c r="V411" s="611"/>
      <c r="W411" s="611"/>
      <c r="X411" s="611"/>
      <c r="Y411" s="612"/>
      <c r="Z411" s="422">
        <f t="shared" si="27"/>
        <v>0</v>
      </c>
      <c r="AA411" s="422">
        <f t="shared" si="28"/>
        <v>0</v>
      </c>
    </row>
    <row r="412" spans="1:29" ht="51" x14ac:dyDescent="0.2">
      <c r="A412" s="168">
        <f t="shared" si="29"/>
        <v>193</v>
      </c>
      <c r="B412" s="379" t="s">
        <v>2328</v>
      </c>
      <c r="C412" s="610"/>
      <c r="D412" s="604" t="s">
        <v>1010</v>
      </c>
      <c r="E412" s="769"/>
      <c r="F412" s="604" t="s">
        <v>2334</v>
      </c>
      <c r="G412" s="377" t="s">
        <v>2330</v>
      </c>
      <c r="H412" s="406" t="s">
        <v>1597</v>
      </c>
      <c r="I412" s="422" t="s">
        <v>1045</v>
      </c>
      <c r="J412" s="377" t="s">
        <v>1173</v>
      </c>
      <c r="K412" s="381" t="s">
        <v>943</v>
      </c>
      <c r="L412" s="377">
        <v>1</v>
      </c>
      <c r="M412" s="628">
        <v>120</v>
      </c>
      <c r="N412" s="628"/>
      <c r="O412" s="611"/>
      <c r="P412" s="611"/>
      <c r="Q412" s="611"/>
      <c r="R412" s="611"/>
      <c r="S412" s="611"/>
      <c r="T412" s="611"/>
      <c r="U412" s="611"/>
      <c r="V412" s="611"/>
      <c r="W412" s="611"/>
      <c r="X412" s="611"/>
      <c r="Y412" s="612"/>
      <c r="Z412" s="422">
        <f t="shared" si="27"/>
        <v>0</v>
      </c>
      <c r="AA412" s="422">
        <f t="shared" si="28"/>
        <v>0</v>
      </c>
    </row>
    <row r="413" spans="1:29" ht="51" x14ac:dyDescent="0.2">
      <c r="A413" s="168">
        <f t="shared" si="29"/>
        <v>194</v>
      </c>
      <c r="B413" s="379" t="s">
        <v>2328</v>
      </c>
      <c r="C413" s="610"/>
      <c r="D413" s="604" t="s">
        <v>1011</v>
      </c>
      <c r="E413" s="769"/>
      <c r="F413" s="604"/>
      <c r="G413" s="377" t="s">
        <v>2330</v>
      </c>
      <c r="H413" s="406" t="s">
        <v>1598</v>
      </c>
      <c r="I413" s="422" t="s">
        <v>929</v>
      </c>
      <c r="J413" s="377" t="s">
        <v>2335</v>
      </c>
      <c r="K413" s="381" t="s">
        <v>944</v>
      </c>
      <c r="L413" s="377">
        <v>1</v>
      </c>
      <c r="M413" s="628">
        <v>360</v>
      </c>
      <c r="N413" s="628"/>
      <c r="O413" s="611"/>
      <c r="P413" s="611"/>
      <c r="Q413" s="611"/>
      <c r="R413" s="611"/>
      <c r="S413" s="611"/>
      <c r="T413" s="611"/>
      <c r="U413" s="611"/>
      <c r="V413" s="611"/>
      <c r="W413" s="611"/>
      <c r="X413" s="611"/>
      <c r="Y413" s="612"/>
      <c r="Z413" s="422">
        <f t="shared" si="27"/>
        <v>0</v>
      </c>
      <c r="AA413" s="422">
        <f t="shared" si="28"/>
        <v>0</v>
      </c>
    </row>
    <row r="414" spans="1:29" ht="51" x14ac:dyDescent="0.2">
      <c r="A414" s="168">
        <f t="shared" si="29"/>
        <v>195</v>
      </c>
      <c r="B414" s="379" t="s">
        <v>2328</v>
      </c>
      <c r="C414" s="610"/>
      <c r="D414" s="604" t="s">
        <v>1012</v>
      </c>
      <c r="E414" s="769"/>
      <c r="F414" s="604"/>
      <c r="G414" s="377" t="s">
        <v>2330</v>
      </c>
      <c r="H414" s="406" t="s">
        <v>1595</v>
      </c>
      <c r="I414" s="695" t="s">
        <v>2336</v>
      </c>
      <c r="J414" s="377" t="s">
        <v>2333</v>
      </c>
      <c r="K414" s="696" t="s">
        <v>945</v>
      </c>
      <c r="L414" s="697">
        <v>1</v>
      </c>
      <c r="M414" s="628">
        <v>240</v>
      </c>
      <c r="N414" s="628"/>
      <c r="O414" s="611"/>
      <c r="P414" s="611"/>
      <c r="Q414" s="611"/>
      <c r="R414" s="611"/>
      <c r="S414" s="611"/>
      <c r="T414" s="611"/>
      <c r="U414" s="611"/>
      <c r="V414" s="611"/>
      <c r="W414" s="611"/>
      <c r="X414" s="611"/>
      <c r="Y414" s="612"/>
      <c r="Z414" s="422">
        <f t="shared" si="27"/>
        <v>0</v>
      </c>
      <c r="AA414" s="422">
        <f t="shared" si="28"/>
        <v>0</v>
      </c>
    </row>
    <row r="415" spans="1:29" ht="51" x14ac:dyDescent="0.2">
      <c r="A415" s="168">
        <f t="shared" si="29"/>
        <v>196</v>
      </c>
      <c r="B415" s="379" t="s">
        <v>2328</v>
      </c>
      <c r="C415" s="610"/>
      <c r="D415" s="604" t="s">
        <v>1013</v>
      </c>
      <c r="E415" s="769"/>
      <c r="F415" s="604"/>
      <c r="G415" s="377" t="s">
        <v>2330</v>
      </c>
      <c r="H415" s="406" t="s">
        <v>1595</v>
      </c>
      <c r="I415" s="695" t="s">
        <v>2337</v>
      </c>
      <c r="J415" s="377" t="s">
        <v>2333</v>
      </c>
      <c r="K415" s="381" t="s">
        <v>946</v>
      </c>
      <c r="L415" s="377">
        <v>1</v>
      </c>
      <c r="M415" s="628">
        <v>120</v>
      </c>
      <c r="N415" s="628"/>
      <c r="O415" s="611"/>
      <c r="P415" s="611"/>
      <c r="Q415" s="611"/>
      <c r="R415" s="611"/>
      <c r="S415" s="611"/>
      <c r="T415" s="611"/>
      <c r="U415" s="611"/>
      <c r="V415" s="611"/>
      <c r="W415" s="611"/>
      <c r="X415" s="611"/>
      <c r="Y415" s="612"/>
      <c r="Z415" s="422">
        <f t="shared" si="27"/>
        <v>0</v>
      </c>
      <c r="AA415" s="422">
        <f t="shared" si="28"/>
        <v>0</v>
      </c>
    </row>
    <row r="416" spans="1:29" ht="38.25" x14ac:dyDescent="0.2">
      <c r="A416" s="168">
        <f t="shared" si="29"/>
        <v>197</v>
      </c>
      <c r="B416" s="379" t="s">
        <v>2328</v>
      </c>
      <c r="C416" s="610"/>
      <c r="D416" s="604" t="s">
        <v>1014</v>
      </c>
      <c r="E416" s="769"/>
      <c r="F416" s="604"/>
      <c r="G416" s="377" t="s">
        <v>2330</v>
      </c>
      <c r="H416" s="377" t="s">
        <v>1173</v>
      </c>
      <c r="I416" s="422" t="s">
        <v>947</v>
      </c>
      <c r="J416" s="377" t="s">
        <v>1173</v>
      </c>
      <c r="K416" s="381" t="s">
        <v>948</v>
      </c>
      <c r="L416" s="377">
        <v>1</v>
      </c>
      <c r="M416" s="628">
        <v>120</v>
      </c>
      <c r="N416" s="628"/>
      <c r="O416" s="611"/>
      <c r="P416" s="611"/>
      <c r="Q416" s="611"/>
      <c r="R416" s="611"/>
      <c r="S416" s="611"/>
      <c r="T416" s="611"/>
      <c r="U416" s="611"/>
      <c r="V416" s="611"/>
      <c r="W416" s="611"/>
      <c r="X416" s="611"/>
      <c r="Y416" s="612"/>
      <c r="Z416" s="422">
        <f t="shared" si="27"/>
        <v>0</v>
      </c>
      <c r="AA416" s="422">
        <f t="shared" si="28"/>
        <v>0</v>
      </c>
    </row>
    <row r="417" spans="1:27" ht="38.25" x14ac:dyDescent="0.2">
      <c r="A417" s="168">
        <f t="shared" si="29"/>
        <v>198</v>
      </c>
      <c r="B417" s="379" t="s">
        <v>2328</v>
      </c>
      <c r="C417" s="610"/>
      <c r="D417" s="604" t="s">
        <v>2338</v>
      </c>
      <c r="E417" s="769"/>
      <c r="F417" s="604"/>
      <c r="G417" s="377" t="s">
        <v>2330</v>
      </c>
      <c r="H417" s="406" t="s">
        <v>1595</v>
      </c>
      <c r="I417" s="695" t="s">
        <v>2339</v>
      </c>
      <c r="J417" s="377"/>
      <c r="K417" s="381" t="s">
        <v>946</v>
      </c>
      <c r="L417" s="377">
        <v>1</v>
      </c>
      <c r="M417" s="628">
        <v>120</v>
      </c>
      <c r="N417" s="628"/>
      <c r="O417" s="611"/>
      <c r="P417" s="611"/>
      <c r="Q417" s="611"/>
      <c r="R417" s="611"/>
      <c r="S417" s="611"/>
      <c r="T417" s="611"/>
      <c r="U417" s="611"/>
      <c r="V417" s="611"/>
      <c r="W417" s="611"/>
      <c r="X417" s="611"/>
      <c r="Y417" s="612"/>
      <c r="Z417" s="422">
        <f t="shared" si="27"/>
        <v>0</v>
      </c>
      <c r="AA417" s="422">
        <f t="shared" si="28"/>
        <v>0</v>
      </c>
    </row>
    <row r="418" spans="1:27" ht="76.5" x14ac:dyDescent="0.2">
      <c r="A418" s="168">
        <f t="shared" si="29"/>
        <v>199</v>
      </c>
      <c r="B418" s="379" t="s">
        <v>2328</v>
      </c>
      <c r="C418" s="610"/>
      <c r="D418" s="604" t="s">
        <v>1015</v>
      </c>
      <c r="E418" s="769"/>
      <c r="F418" s="604" t="s">
        <v>2340</v>
      </c>
      <c r="G418" s="377" t="s">
        <v>2330</v>
      </c>
      <c r="H418" s="377" t="s">
        <v>1599</v>
      </c>
      <c r="I418" s="422" t="s">
        <v>927</v>
      </c>
      <c r="J418" s="377" t="s">
        <v>1173</v>
      </c>
      <c r="K418" s="381" t="s">
        <v>949</v>
      </c>
      <c r="L418" s="377">
        <v>2</v>
      </c>
      <c r="M418" s="628">
        <v>360</v>
      </c>
      <c r="N418" s="628"/>
      <c r="O418" s="611"/>
      <c r="P418" s="611"/>
      <c r="Q418" s="611"/>
      <c r="R418" s="611"/>
      <c r="S418" s="611"/>
      <c r="T418" s="611"/>
      <c r="U418" s="611"/>
      <c r="V418" s="611"/>
      <c r="W418" s="611"/>
      <c r="X418" s="611"/>
      <c r="Y418" s="612"/>
      <c r="Z418" s="422">
        <f t="shared" si="27"/>
        <v>0</v>
      </c>
      <c r="AA418" s="422">
        <f t="shared" si="28"/>
        <v>0</v>
      </c>
    </row>
    <row r="419" spans="1:27" ht="63.75" x14ac:dyDescent="0.2">
      <c r="A419" s="168">
        <f t="shared" si="29"/>
        <v>200</v>
      </c>
      <c r="B419" s="379" t="s">
        <v>2328</v>
      </c>
      <c r="C419" s="610"/>
      <c r="D419" s="604" t="s">
        <v>1016</v>
      </c>
      <c r="E419" s="769"/>
      <c r="F419" s="604" t="s">
        <v>2341</v>
      </c>
      <c r="G419" s="377" t="s">
        <v>2154</v>
      </c>
      <c r="H419" s="377" t="s">
        <v>1599</v>
      </c>
      <c r="I419" s="422" t="s">
        <v>207</v>
      </c>
      <c r="J419" s="377" t="s">
        <v>2342</v>
      </c>
      <c r="K419" s="381" t="s">
        <v>950</v>
      </c>
      <c r="L419" s="377">
        <v>2</v>
      </c>
      <c r="M419" s="628">
        <v>360</v>
      </c>
      <c r="N419" s="628"/>
      <c r="O419" s="611"/>
      <c r="P419" s="611"/>
      <c r="Q419" s="611"/>
      <c r="R419" s="611"/>
      <c r="S419" s="611"/>
      <c r="T419" s="611"/>
      <c r="U419" s="611"/>
      <c r="V419" s="611"/>
      <c r="W419" s="611"/>
      <c r="X419" s="611"/>
      <c r="Y419" s="612"/>
      <c r="Z419" s="422">
        <f t="shared" si="27"/>
        <v>0</v>
      </c>
      <c r="AA419" s="422">
        <f t="shared" si="28"/>
        <v>0</v>
      </c>
    </row>
    <row r="420" spans="1:27" ht="63.75" x14ac:dyDescent="0.2">
      <c r="A420" s="168">
        <f t="shared" si="29"/>
        <v>201</v>
      </c>
      <c r="B420" s="379" t="s">
        <v>2328</v>
      </c>
      <c r="C420" s="610"/>
      <c r="D420" s="604" t="s">
        <v>1017</v>
      </c>
      <c r="E420" s="769"/>
      <c r="F420" s="604"/>
      <c r="G420" s="377" t="s">
        <v>2343</v>
      </c>
      <c r="H420" s="377" t="s">
        <v>1600</v>
      </c>
      <c r="I420" s="422" t="s">
        <v>208</v>
      </c>
      <c r="J420" s="377" t="s">
        <v>2342</v>
      </c>
      <c r="K420" s="381" t="s">
        <v>1050</v>
      </c>
      <c r="L420" s="377">
        <v>12</v>
      </c>
      <c r="M420" s="628">
        <v>120</v>
      </c>
      <c r="N420" s="628"/>
      <c r="O420" s="611"/>
      <c r="P420" s="611"/>
      <c r="Q420" s="611"/>
      <c r="R420" s="611"/>
      <c r="S420" s="611"/>
      <c r="T420" s="611"/>
      <c r="U420" s="611"/>
      <c r="V420" s="611"/>
      <c r="W420" s="611"/>
      <c r="X420" s="611"/>
      <c r="Y420" s="612"/>
      <c r="Z420" s="422">
        <f t="shared" si="27"/>
        <v>0</v>
      </c>
      <c r="AA420" s="422">
        <f t="shared" si="28"/>
        <v>0</v>
      </c>
    </row>
    <row r="421" spans="1:27" ht="51" x14ac:dyDescent="0.2">
      <c r="A421" s="168">
        <f t="shared" si="29"/>
        <v>202</v>
      </c>
      <c r="B421" s="379" t="s">
        <v>2355</v>
      </c>
      <c r="C421" s="379"/>
      <c r="D421" s="604" t="s">
        <v>1014</v>
      </c>
      <c r="E421" s="769"/>
      <c r="F421" s="604" t="s">
        <v>2353</v>
      </c>
      <c r="G421" s="688"/>
      <c r="H421" s="377" t="s">
        <v>1173</v>
      </c>
      <c r="I421" s="422" t="s">
        <v>1602</v>
      </c>
      <c r="J421" s="377" t="s">
        <v>2356</v>
      </c>
      <c r="K421" s="380" t="s">
        <v>1603</v>
      </c>
      <c r="L421" s="377">
        <v>4</v>
      </c>
      <c r="M421" s="628">
        <v>90</v>
      </c>
      <c r="N421" s="628"/>
      <c r="O421" s="611"/>
      <c r="P421" s="611"/>
      <c r="Q421" s="611"/>
      <c r="R421" s="611"/>
      <c r="S421" s="611"/>
      <c r="T421" s="611"/>
      <c r="U421" s="611"/>
      <c r="V421" s="611"/>
      <c r="W421" s="611"/>
      <c r="X421" s="611"/>
      <c r="Y421" s="612"/>
      <c r="Z421" s="422">
        <f>SUM(N421:Y421)</f>
        <v>0</v>
      </c>
      <c r="AA421" s="422">
        <f>L421*Z421</f>
        <v>0</v>
      </c>
    </row>
    <row r="422" spans="1:27" ht="20.100000000000001" customHeight="1" x14ac:dyDescent="0.2">
      <c r="A422" s="875"/>
      <c r="B422" s="660"/>
      <c r="C422" s="661"/>
      <c r="D422" s="785" t="s">
        <v>2344</v>
      </c>
      <c r="E422" s="786"/>
      <c r="F422" s="776"/>
      <c r="G422" s="780"/>
      <c r="H422" s="778"/>
      <c r="I422" s="663"/>
      <c r="J422" s="662"/>
      <c r="K422" s="664"/>
      <c r="L422" s="664"/>
      <c r="M422" s="662"/>
      <c r="N422" s="664"/>
      <c r="O422" s="664"/>
      <c r="P422" s="664"/>
      <c r="Q422" s="664"/>
      <c r="R422" s="664"/>
      <c r="S422" s="664"/>
      <c r="T422" s="664"/>
      <c r="U422" s="664"/>
      <c r="V422" s="664"/>
      <c r="W422" s="664"/>
      <c r="X422" s="664"/>
      <c r="Y422" s="664"/>
      <c r="Z422" s="664"/>
      <c r="AA422" s="664"/>
    </row>
    <row r="423" spans="1:27" ht="36.75" customHeight="1" x14ac:dyDescent="0.2">
      <c r="A423" s="873">
        <f>A421+1</f>
        <v>203</v>
      </c>
      <c r="B423" s="379" t="s">
        <v>2345</v>
      </c>
      <c r="C423" s="379"/>
      <c r="D423" s="604" t="s">
        <v>1018</v>
      </c>
      <c r="E423" s="769"/>
      <c r="F423" s="604" t="s">
        <v>2346</v>
      </c>
      <c r="G423" s="688"/>
      <c r="H423" s="422" t="s">
        <v>2347</v>
      </c>
      <c r="I423" s="422" t="s">
        <v>951</v>
      </c>
      <c r="J423" s="377" t="s">
        <v>2348</v>
      </c>
      <c r="K423" s="380" t="s">
        <v>954</v>
      </c>
      <c r="L423" s="377">
        <v>12</v>
      </c>
      <c r="M423" s="628">
        <v>120</v>
      </c>
      <c r="N423" s="628"/>
      <c r="O423" s="611"/>
      <c r="P423" s="611"/>
      <c r="Q423" s="611"/>
      <c r="R423" s="611"/>
      <c r="S423" s="611"/>
      <c r="T423" s="611"/>
      <c r="U423" s="611"/>
      <c r="V423" s="611"/>
      <c r="W423" s="611"/>
      <c r="X423" s="611"/>
      <c r="Y423" s="612"/>
      <c r="Z423" s="422">
        <f t="shared" si="27"/>
        <v>0</v>
      </c>
      <c r="AA423" s="422">
        <f t="shared" si="28"/>
        <v>0</v>
      </c>
    </row>
    <row r="424" spans="1:27" ht="44.25" customHeight="1" x14ac:dyDescent="0.2">
      <c r="A424" s="168">
        <f t="shared" ref="A424:A428" si="30">A423+1</f>
        <v>204</v>
      </c>
      <c r="B424" s="379" t="s">
        <v>2345</v>
      </c>
      <c r="C424" s="379"/>
      <c r="D424" s="604" t="s">
        <v>1019</v>
      </c>
      <c r="E424" s="769"/>
      <c r="F424" s="604" t="s">
        <v>2346</v>
      </c>
      <c r="G424" s="688"/>
      <c r="H424" s="377" t="s">
        <v>2349</v>
      </c>
      <c r="I424" s="422" t="s">
        <v>952</v>
      </c>
      <c r="J424" s="377" t="s">
        <v>2350</v>
      </c>
      <c r="K424" s="381" t="s">
        <v>953</v>
      </c>
      <c r="L424" s="377">
        <v>4</v>
      </c>
      <c r="M424" s="628">
        <v>120</v>
      </c>
      <c r="N424" s="628"/>
      <c r="O424" s="611"/>
      <c r="P424" s="611"/>
      <c r="Q424" s="611"/>
      <c r="R424" s="611"/>
      <c r="S424" s="611"/>
      <c r="T424" s="611"/>
      <c r="U424" s="611"/>
      <c r="V424" s="611"/>
      <c r="W424" s="611"/>
      <c r="X424" s="611"/>
      <c r="Y424" s="612"/>
      <c r="Z424" s="422">
        <f t="shared" si="27"/>
        <v>0</v>
      </c>
      <c r="AA424" s="422">
        <f t="shared" si="28"/>
        <v>0</v>
      </c>
    </row>
    <row r="425" spans="1:27" ht="48" customHeight="1" x14ac:dyDescent="0.2">
      <c r="A425" s="168">
        <f t="shared" si="30"/>
        <v>205</v>
      </c>
      <c r="B425" s="379" t="s">
        <v>2345</v>
      </c>
      <c r="C425" s="379"/>
      <c r="D425" s="604" t="s">
        <v>1020</v>
      </c>
      <c r="E425" s="769"/>
      <c r="F425" s="604"/>
      <c r="G425" s="688"/>
      <c r="H425" s="377" t="s">
        <v>1601</v>
      </c>
      <c r="I425" s="422" t="s">
        <v>1062</v>
      </c>
      <c r="J425" s="377" t="s">
        <v>1443</v>
      </c>
      <c r="K425" s="381" t="s">
        <v>955</v>
      </c>
      <c r="L425" s="377">
        <v>2</v>
      </c>
      <c r="M425" s="628">
        <v>180</v>
      </c>
      <c r="N425" s="628"/>
      <c r="O425" s="611"/>
      <c r="P425" s="611"/>
      <c r="Q425" s="611"/>
      <c r="R425" s="611"/>
      <c r="S425" s="611"/>
      <c r="T425" s="611"/>
      <c r="U425" s="611"/>
      <c r="V425" s="611"/>
      <c r="W425" s="611"/>
      <c r="X425" s="611"/>
      <c r="Y425" s="612"/>
      <c r="Z425" s="422">
        <f t="shared" si="27"/>
        <v>0</v>
      </c>
      <c r="AA425" s="422">
        <f t="shared" si="28"/>
        <v>0</v>
      </c>
    </row>
    <row r="426" spans="1:27" ht="63.75" x14ac:dyDescent="0.2">
      <c r="A426" s="168">
        <f t="shared" si="30"/>
        <v>206</v>
      </c>
      <c r="B426" s="379" t="s">
        <v>2345</v>
      </c>
      <c r="C426" s="379"/>
      <c r="D426" s="604" t="s">
        <v>1021</v>
      </c>
      <c r="E426" s="769"/>
      <c r="F426" s="604"/>
      <c r="G426" s="688"/>
      <c r="H426" s="406" t="s">
        <v>958</v>
      </c>
      <c r="I426" s="695" t="s">
        <v>956</v>
      </c>
      <c r="J426" s="377" t="s">
        <v>2351</v>
      </c>
      <c r="K426" s="696" t="s">
        <v>1047</v>
      </c>
      <c r="L426" s="697">
        <v>1</v>
      </c>
      <c r="M426" s="628">
        <v>120</v>
      </c>
      <c r="N426" s="628"/>
      <c r="O426" s="611"/>
      <c r="P426" s="611"/>
      <c r="Q426" s="611"/>
      <c r="R426" s="611"/>
      <c r="S426" s="611"/>
      <c r="T426" s="611"/>
      <c r="U426" s="611"/>
      <c r="V426" s="611"/>
      <c r="W426" s="611"/>
      <c r="X426" s="611"/>
      <c r="Y426" s="612"/>
      <c r="Z426" s="422">
        <f t="shared" si="27"/>
        <v>0</v>
      </c>
      <c r="AA426" s="422">
        <f t="shared" si="28"/>
        <v>0</v>
      </c>
    </row>
    <row r="427" spans="1:27" ht="102" x14ac:dyDescent="0.2">
      <c r="A427" s="168">
        <f t="shared" si="30"/>
        <v>207</v>
      </c>
      <c r="B427" s="379" t="s">
        <v>2345</v>
      </c>
      <c r="C427" s="379"/>
      <c r="D427" s="604" t="s">
        <v>1022</v>
      </c>
      <c r="E427" s="769"/>
      <c r="F427" s="604" t="s">
        <v>2352</v>
      </c>
      <c r="G427" s="688"/>
      <c r="H427" s="406" t="s">
        <v>958</v>
      </c>
      <c r="I427" s="695" t="s">
        <v>957</v>
      </c>
      <c r="J427" s="409" t="s">
        <v>1443</v>
      </c>
      <c r="K427" s="696" t="s">
        <v>1048</v>
      </c>
      <c r="L427" s="697">
        <v>1</v>
      </c>
      <c r="M427" s="628">
        <v>120</v>
      </c>
      <c r="N427" s="628"/>
      <c r="O427" s="611"/>
      <c r="P427" s="611"/>
      <c r="Q427" s="611"/>
      <c r="R427" s="611"/>
      <c r="S427" s="611"/>
      <c r="T427" s="611"/>
      <c r="U427" s="611"/>
      <c r="V427" s="611"/>
      <c r="W427" s="611"/>
      <c r="X427" s="611"/>
      <c r="Y427" s="612"/>
      <c r="Z427" s="422">
        <f t="shared" si="27"/>
        <v>0</v>
      </c>
      <c r="AA427" s="422">
        <f t="shared" si="28"/>
        <v>0</v>
      </c>
    </row>
    <row r="428" spans="1:27" ht="63.75" x14ac:dyDescent="0.2">
      <c r="A428" s="168">
        <f t="shared" si="30"/>
        <v>208</v>
      </c>
      <c r="B428" s="379" t="s">
        <v>2345</v>
      </c>
      <c r="C428" s="379"/>
      <c r="D428" s="604" t="s">
        <v>1023</v>
      </c>
      <c r="E428" s="769"/>
      <c r="F428" s="604" t="s">
        <v>2353</v>
      </c>
      <c r="G428" s="377" t="s">
        <v>2354</v>
      </c>
      <c r="H428" s="406" t="s">
        <v>958</v>
      </c>
      <c r="I428" s="695" t="s">
        <v>1061</v>
      </c>
      <c r="J428" s="377" t="s">
        <v>1173</v>
      </c>
      <c r="K428" s="696" t="s">
        <v>1049</v>
      </c>
      <c r="L428" s="697">
        <v>4</v>
      </c>
      <c r="M428" s="628">
        <v>120</v>
      </c>
      <c r="N428" s="628"/>
      <c r="O428" s="611"/>
      <c r="P428" s="611"/>
      <c r="Q428" s="611"/>
      <c r="R428" s="611"/>
      <c r="S428" s="611"/>
      <c r="T428" s="611"/>
      <c r="U428" s="611"/>
      <c r="V428" s="611"/>
      <c r="W428" s="611"/>
      <c r="X428" s="611"/>
      <c r="Y428" s="612"/>
      <c r="Z428" s="422">
        <f t="shared" si="27"/>
        <v>0</v>
      </c>
      <c r="AA428" s="422">
        <f t="shared" si="28"/>
        <v>0</v>
      </c>
    </row>
    <row r="429" spans="1:27" ht="12.75" x14ac:dyDescent="0.2"/>
    <row r="430" spans="1:27" ht="12.75" x14ac:dyDescent="0.2"/>
    <row r="431" spans="1:27" ht="12.75" x14ac:dyDescent="0.2"/>
  </sheetData>
  <autoFilter ref="A4:AA428"/>
  <mergeCells count="317">
    <mergeCell ref="I212:I214"/>
    <mergeCell ref="J212:J214"/>
    <mergeCell ref="K212:K214"/>
    <mergeCell ref="I215:I216"/>
    <mergeCell ref="J215:J216"/>
    <mergeCell ref="K215:K216"/>
    <mergeCell ref="A198:A204"/>
    <mergeCell ref="A205:A210"/>
    <mergeCell ref="A212:A218"/>
    <mergeCell ref="D212:D218"/>
    <mergeCell ref="J236:J239"/>
    <mergeCell ref="K236:K239"/>
    <mergeCell ref="I240:I243"/>
    <mergeCell ref="J240:J243"/>
    <mergeCell ref="K240:K243"/>
    <mergeCell ref="B244:B247"/>
    <mergeCell ref="C244:C247"/>
    <mergeCell ref="D244:D247"/>
    <mergeCell ref="E244:E247"/>
    <mergeCell ref="F244:F247"/>
    <mergeCell ref="H244:H247"/>
    <mergeCell ref="I244:I247"/>
    <mergeCell ref="J244:J247"/>
    <mergeCell ref="K244:K247"/>
    <mergeCell ref="A1:AA1"/>
    <mergeCell ref="A2:A3"/>
    <mergeCell ref="B2:B3"/>
    <mergeCell ref="C2:C3"/>
    <mergeCell ref="D2:D3"/>
    <mergeCell ref="E2:E3"/>
    <mergeCell ref="F2:F3"/>
    <mergeCell ref="G2:G3"/>
    <mergeCell ref="H2:H3"/>
    <mergeCell ref="I2:I3"/>
    <mergeCell ref="J2:J3"/>
    <mergeCell ref="K2:K3"/>
    <mergeCell ref="M2:M3"/>
    <mergeCell ref="N2:Z2"/>
    <mergeCell ref="AA2:AA3"/>
    <mergeCell ref="L2:L3"/>
    <mergeCell ref="A5:A13"/>
    <mergeCell ref="D5:D13"/>
    <mergeCell ref="I12:I13"/>
    <mergeCell ref="A14:A18"/>
    <mergeCell ref="D14:D18"/>
    <mergeCell ref="I14:I18"/>
    <mergeCell ref="F15:F18"/>
    <mergeCell ref="K15:K18"/>
    <mergeCell ref="I5:I10"/>
    <mergeCell ref="A19:A24"/>
    <mergeCell ref="D19:D24"/>
    <mergeCell ref="F19:F22"/>
    <mergeCell ref="I19:I24"/>
    <mergeCell ref="K19:K22"/>
    <mergeCell ref="A36:A41"/>
    <mergeCell ref="D36:D41"/>
    <mergeCell ref="A42:A43"/>
    <mergeCell ref="D42:D43"/>
    <mergeCell ref="K42:K43"/>
    <mergeCell ref="A45:A46"/>
    <mergeCell ref="D45:D46"/>
    <mergeCell ref="A29:A30"/>
    <mergeCell ref="D29:D30"/>
    <mergeCell ref="K29:K30"/>
    <mergeCell ref="A32:A35"/>
    <mergeCell ref="D32:D35"/>
    <mergeCell ref="K32:K35"/>
    <mergeCell ref="A48:A51"/>
    <mergeCell ref="D48:D51"/>
    <mergeCell ref="I48:I51"/>
    <mergeCell ref="F49:F51"/>
    <mergeCell ref="K49:K51"/>
    <mergeCell ref="E48:E51"/>
    <mergeCell ref="A52:A54"/>
    <mergeCell ref="D52:D54"/>
    <mergeCell ref="I52:I53"/>
    <mergeCell ref="J52:J53"/>
    <mergeCell ref="F66:F68"/>
    <mergeCell ref="I66:I68"/>
    <mergeCell ref="K66:K68"/>
    <mergeCell ref="A69:A70"/>
    <mergeCell ref="D69:D70"/>
    <mergeCell ref="I69:I70"/>
    <mergeCell ref="K69:K70"/>
    <mergeCell ref="A56:A59"/>
    <mergeCell ref="D56:D59"/>
    <mergeCell ref="A60:A62"/>
    <mergeCell ref="D60:D62"/>
    <mergeCell ref="A66:A68"/>
    <mergeCell ref="D66:D68"/>
    <mergeCell ref="A71:A72"/>
    <mergeCell ref="D71:D72"/>
    <mergeCell ref="I71:I72"/>
    <mergeCell ref="A77:A85"/>
    <mergeCell ref="D77:D85"/>
    <mergeCell ref="A88:A89"/>
    <mergeCell ref="C88:C89"/>
    <mergeCell ref="D88:D89"/>
    <mergeCell ref="F88:F89"/>
    <mergeCell ref="I88:I89"/>
    <mergeCell ref="I95:I96"/>
    <mergeCell ref="A97:A98"/>
    <mergeCell ref="D97:D98"/>
    <mergeCell ref="I97:I98"/>
    <mergeCell ref="J91:J92"/>
    <mergeCell ref="K91:K92"/>
    <mergeCell ref="A93:A94"/>
    <mergeCell ref="B93:B94"/>
    <mergeCell ref="D93:D94"/>
    <mergeCell ref="F93:F94"/>
    <mergeCell ref="H93:H94"/>
    <mergeCell ref="I93:I94"/>
    <mergeCell ref="J93:J94"/>
    <mergeCell ref="K93:K94"/>
    <mergeCell ref="A91:A92"/>
    <mergeCell ref="B91:B92"/>
    <mergeCell ref="D91:D92"/>
    <mergeCell ref="F91:F92"/>
    <mergeCell ref="H91:H92"/>
    <mergeCell ref="I91:I92"/>
    <mergeCell ref="A99:A102"/>
    <mergeCell ref="D99:D102"/>
    <mergeCell ref="A103:A104"/>
    <mergeCell ref="D103:D104"/>
    <mergeCell ref="A107:A109"/>
    <mergeCell ref="B107:B109"/>
    <mergeCell ref="D107:D109"/>
    <mergeCell ref="A95:A96"/>
    <mergeCell ref="D95:D96"/>
    <mergeCell ref="A112:A113"/>
    <mergeCell ref="B112:B113"/>
    <mergeCell ref="D112:D113"/>
    <mergeCell ref="F112:F113"/>
    <mergeCell ref="I112:I113"/>
    <mergeCell ref="K112:K113"/>
    <mergeCell ref="F107:F109"/>
    <mergeCell ref="I107:I109"/>
    <mergeCell ref="K107:K109"/>
    <mergeCell ref="A110:A111"/>
    <mergeCell ref="B110:B111"/>
    <mergeCell ref="D110:D111"/>
    <mergeCell ref="F110:F111"/>
    <mergeCell ref="I110:I111"/>
    <mergeCell ref="K110:K111"/>
    <mergeCell ref="A116:A117"/>
    <mergeCell ref="B116:B117"/>
    <mergeCell ref="D116:D117"/>
    <mergeCell ref="F116:F117"/>
    <mergeCell ref="I116:I117"/>
    <mergeCell ref="K116:K117"/>
    <mergeCell ref="A114:A115"/>
    <mergeCell ref="B114:B115"/>
    <mergeCell ref="D114:D115"/>
    <mergeCell ref="F114:F115"/>
    <mergeCell ref="I114:I115"/>
    <mergeCell ref="K114:K115"/>
    <mergeCell ref="A123:A124"/>
    <mergeCell ref="B123:B124"/>
    <mergeCell ref="D123:D124"/>
    <mergeCell ref="F123:F124"/>
    <mergeCell ref="I123:I124"/>
    <mergeCell ref="K123:K124"/>
    <mergeCell ref="A120:A122"/>
    <mergeCell ref="B120:B122"/>
    <mergeCell ref="D120:D122"/>
    <mergeCell ref="F120:F122"/>
    <mergeCell ref="I120:I122"/>
    <mergeCell ref="K120:K122"/>
    <mergeCell ref="A127:A128"/>
    <mergeCell ref="B127:B128"/>
    <mergeCell ref="D127:D128"/>
    <mergeCell ref="F127:F128"/>
    <mergeCell ref="I127:I128"/>
    <mergeCell ref="K127:K128"/>
    <mergeCell ref="A125:A126"/>
    <mergeCell ref="B125:B126"/>
    <mergeCell ref="D125:D126"/>
    <mergeCell ref="F125:F126"/>
    <mergeCell ref="I125:I126"/>
    <mergeCell ref="K125:K126"/>
    <mergeCell ref="I142:I147"/>
    <mergeCell ref="K142:K147"/>
    <mergeCell ref="A155:A160"/>
    <mergeCell ref="D155:D160"/>
    <mergeCell ref="I155:I160"/>
    <mergeCell ref="K155:K160"/>
    <mergeCell ref="A137:A138"/>
    <mergeCell ref="D137:D138"/>
    <mergeCell ref="A139:A140"/>
    <mergeCell ref="D139:D140"/>
    <mergeCell ref="A142:A147"/>
    <mergeCell ref="D142:D147"/>
    <mergeCell ref="B150:B152"/>
    <mergeCell ref="A150:A152"/>
    <mergeCell ref="C150:C152"/>
    <mergeCell ref="D150:D152"/>
    <mergeCell ref="F150:F152"/>
    <mergeCell ref="E150:E152"/>
    <mergeCell ref="I150:I152"/>
    <mergeCell ref="J150:J152"/>
    <mergeCell ref="H150:H152"/>
    <mergeCell ref="J161:J162"/>
    <mergeCell ref="K161:K162"/>
    <mergeCell ref="D163:D164"/>
    <mergeCell ref="A169:A182"/>
    <mergeCell ref="D170:D182"/>
    <mergeCell ref="I170:I182"/>
    <mergeCell ref="A161:A162"/>
    <mergeCell ref="B161:B162"/>
    <mergeCell ref="C161:C162"/>
    <mergeCell ref="D161:D162"/>
    <mergeCell ref="F161:F162"/>
    <mergeCell ref="I161:I162"/>
    <mergeCell ref="E161:E162"/>
    <mergeCell ref="A163:A164"/>
    <mergeCell ref="A183:A189"/>
    <mergeCell ref="D183:D189"/>
    <mergeCell ref="E183:E184"/>
    <mergeCell ref="I183:I189"/>
    <mergeCell ref="K183:K184"/>
    <mergeCell ref="E185:E186"/>
    <mergeCell ref="K185:K186"/>
    <mergeCell ref="E187:E188"/>
    <mergeCell ref="K187:K188"/>
    <mergeCell ref="A190:A192"/>
    <mergeCell ref="D190:D192"/>
    <mergeCell ref="I190:I192"/>
    <mergeCell ref="A193:A197"/>
    <mergeCell ref="B193:B197"/>
    <mergeCell ref="D193:D197"/>
    <mergeCell ref="F193:F197"/>
    <mergeCell ref="H193:H197"/>
    <mergeCell ref="I193:I197"/>
    <mergeCell ref="J193:J197"/>
    <mergeCell ref="K193:K197"/>
    <mergeCell ref="D205:D210"/>
    <mergeCell ref="E193:E197"/>
    <mergeCell ref="D198:D204"/>
    <mergeCell ref="I198:I201"/>
    <mergeCell ref="K198:K201"/>
    <mergeCell ref="I202:I203"/>
    <mergeCell ref="K202:K203"/>
    <mergeCell ref="I205:I207"/>
    <mergeCell ref="J205:J207"/>
    <mergeCell ref="K205:K207"/>
    <mergeCell ref="I208:I210"/>
    <mergeCell ref="K208:K210"/>
    <mergeCell ref="A220:A225"/>
    <mergeCell ref="D220:D225"/>
    <mergeCell ref="A226:A229"/>
    <mergeCell ref="D226:D229"/>
    <mergeCell ref="E226:E229"/>
    <mergeCell ref="F226:F229"/>
    <mergeCell ref="H226:H229"/>
    <mergeCell ref="I226:I229"/>
    <mergeCell ref="K226:K229"/>
    <mergeCell ref="A248:A249"/>
    <mergeCell ref="D248:D249"/>
    <mergeCell ref="A251:A255"/>
    <mergeCell ref="D251:D255"/>
    <mergeCell ref="I251:I255"/>
    <mergeCell ref="K251:K255"/>
    <mergeCell ref="A230:A247"/>
    <mergeCell ref="D230:D233"/>
    <mergeCell ref="E234:E235"/>
    <mergeCell ref="B240:B243"/>
    <mergeCell ref="C240:C243"/>
    <mergeCell ref="D240:D243"/>
    <mergeCell ref="E240:E243"/>
    <mergeCell ref="F240:F243"/>
    <mergeCell ref="H240:H243"/>
    <mergeCell ref="B236:B239"/>
    <mergeCell ref="C236:C239"/>
    <mergeCell ref="D236:D239"/>
    <mergeCell ref="E236:E239"/>
    <mergeCell ref="F236:F239"/>
    <mergeCell ref="H236:H239"/>
    <mergeCell ref="I236:I239"/>
    <mergeCell ref="D234:D235"/>
    <mergeCell ref="F234:F235"/>
    <mergeCell ref="I403:I405"/>
    <mergeCell ref="K403:K405"/>
    <mergeCell ref="D301:D302"/>
    <mergeCell ref="D303:D304"/>
    <mergeCell ref="A306:A307"/>
    <mergeCell ref="D306:D307"/>
    <mergeCell ref="A311:A312"/>
    <mergeCell ref="D311:D312"/>
    <mergeCell ref="A282:A286"/>
    <mergeCell ref="D282:D286"/>
    <mergeCell ref="A288:A289"/>
    <mergeCell ref="D288:D289"/>
    <mergeCell ref="A293:A294"/>
    <mergeCell ref="D293:D294"/>
    <mergeCell ref="F303:F304"/>
    <mergeCell ref="E303:E304"/>
    <mergeCell ref="A272:A274"/>
    <mergeCell ref="D272:D274"/>
    <mergeCell ref="A275:A276"/>
    <mergeCell ref="D275:D276"/>
    <mergeCell ref="A277:A281"/>
    <mergeCell ref="D277:D281"/>
    <mergeCell ref="A265:A266"/>
    <mergeCell ref="D265:D266"/>
    <mergeCell ref="A267:A268"/>
    <mergeCell ref="D267:D268"/>
    <mergeCell ref="A269:A270"/>
    <mergeCell ref="D269:D270"/>
    <mergeCell ref="A256:A260"/>
    <mergeCell ref="D256:D260"/>
    <mergeCell ref="I256:I260"/>
    <mergeCell ref="K256:K260"/>
    <mergeCell ref="A261:A263"/>
    <mergeCell ref="D261:D262"/>
    <mergeCell ref="F261:F262"/>
    <mergeCell ref="I261:I262"/>
    <mergeCell ref="K261:K262"/>
  </mergeCells>
  <pageMargins left="0.31496062992125984" right="0.59055118110236227" top="0.27559055118110237" bottom="0.39370078740157483" header="0.31496062992125984" footer="0.31496062992125984"/>
  <pageSetup scale="38"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2"/>
  <sheetViews>
    <sheetView tabSelected="1" zoomScale="70" zoomScaleNormal="70" zoomScaleSheetLayoutView="50" workbookViewId="0">
      <pane xSplit="2" ySplit="4" topLeftCell="C412" activePane="bottomRight" state="frozen"/>
      <selection pane="topRight" activeCell="C1" sqref="C1"/>
      <selection pane="bottomLeft" activeCell="A5" sqref="A5"/>
      <selection pane="bottomRight" activeCell="U377" sqref="U377"/>
    </sheetView>
  </sheetViews>
  <sheetFormatPr baseColWidth="10" defaultRowHeight="12.75" x14ac:dyDescent="0.2"/>
  <cols>
    <col min="1" max="1" width="8.140625" customWidth="1"/>
    <col min="2" max="2" width="10.28515625" customWidth="1"/>
    <col min="4" max="4" width="24.85546875" customWidth="1"/>
    <col min="5" max="5" width="32.140625" customWidth="1"/>
    <col min="6" max="6" width="13.42578125" customWidth="1"/>
    <col min="7" max="7" width="11.5703125" customWidth="1"/>
    <col min="9" max="9" width="12" customWidth="1"/>
    <col min="10" max="10" width="12.85546875" customWidth="1"/>
    <col min="11" max="11" width="13.5703125" customWidth="1"/>
    <col min="13" max="13" width="12.85546875" customWidth="1"/>
  </cols>
  <sheetData>
    <row r="1" spans="1:24" ht="30.75" customHeight="1" x14ac:dyDescent="0.2">
      <c r="A1" s="1160" t="s">
        <v>2468</v>
      </c>
      <c r="B1" s="1161"/>
      <c r="C1" s="1161"/>
      <c r="D1" s="1161"/>
      <c r="E1" s="1161"/>
      <c r="F1" s="1161"/>
      <c r="G1" s="1161"/>
      <c r="H1" s="1161"/>
      <c r="I1" s="1161"/>
      <c r="J1" s="1161"/>
      <c r="K1" s="1161"/>
      <c r="L1" s="1161"/>
      <c r="M1" s="1161"/>
      <c r="N1" s="1161"/>
      <c r="O1" s="1161"/>
      <c r="P1" s="1161"/>
      <c r="Q1" s="1161"/>
      <c r="R1" s="1161"/>
      <c r="S1" s="1161"/>
      <c r="T1" s="1161"/>
      <c r="U1" s="1161"/>
      <c r="V1" s="1161"/>
      <c r="W1" s="1162"/>
    </row>
    <row r="2" spans="1:24" x14ac:dyDescent="0.2">
      <c r="A2" s="1163" t="s">
        <v>2404</v>
      </c>
      <c r="B2" s="1163" t="s">
        <v>1076</v>
      </c>
      <c r="C2" s="1163" t="s">
        <v>1077</v>
      </c>
      <c r="D2" s="1163" t="s">
        <v>1791</v>
      </c>
      <c r="E2" s="1165" t="s">
        <v>1078</v>
      </c>
      <c r="F2" s="1165" t="s">
        <v>1793</v>
      </c>
      <c r="G2" s="1167" t="s">
        <v>2405</v>
      </c>
      <c r="H2" s="1167" t="s">
        <v>1799</v>
      </c>
      <c r="I2" s="1169" t="s">
        <v>2406</v>
      </c>
      <c r="J2" s="1170"/>
      <c r="K2" s="1170"/>
      <c r="L2" s="1170"/>
      <c r="M2" s="1170"/>
      <c r="N2" s="1170"/>
      <c r="O2" s="1170"/>
      <c r="P2" s="1170"/>
      <c r="Q2" s="1170"/>
      <c r="R2" s="1170"/>
      <c r="S2" s="1170"/>
      <c r="T2" s="1170"/>
      <c r="U2" s="1170"/>
      <c r="V2" s="1170"/>
      <c r="W2" s="1171"/>
    </row>
    <row r="3" spans="1:24" ht="51" x14ac:dyDescent="0.2">
      <c r="A3" s="1164"/>
      <c r="B3" s="1164"/>
      <c r="C3" s="1164"/>
      <c r="D3" s="1164"/>
      <c r="E3" s="1166"/>
      <c r="F3" s="1166"/>
      <c r="G3" s="1168"/>
      <c r="H3" s="1168"/>
      <c r="I3" s="831" t="s">
        <v>2407</v>
      </c>
      <c r="J3" s="831" t="s">
        <v>2408</v>
      </c>
      <c r="K3" s="831" t="s">
        <v>2409</v>
      </c>
      <c r="L3" s="832" t="s">
        <v>2410</v>
      </c>
      <c r="M3" s="832" t="s">
        <v>2411</v>
      </c>
      <c r="N3" s="832" t="s">
        <v>2412</v>
      </c>
      <c r="O3" s="832" t="s">
        <v>2413</v>
      </c>
      <c r="P3" s="832" t="s">
        <v>2414</v>
      </c>
      <c r="Q3" s="832" t="s">
        <v>2415</v>
      </c>
      <c r="R3" s="832" t="s">
        <v>2416</v>
      </c>
      <c r="S3" s="832" t="s">
        <v>2417</v>
      </c>
      <c r="T3" s="832" t="s">
        <v>2418</v>
      </c>
      <c r="U3" s="832" t="s">
        <v>2419</v>
      </c>
      <c r="V3" s="832" t="s">
        <v>2420</v>
      </c>
      <c r="W3" s="832" t="s">
        <v>2421</v>
      </c>
    </row>
    <row r="4" spans="1:24" ht="20.100000000000001" customHeight="1" x14ac:dyDescent="0.2"/>
    <row r="5" spans="1:24" ht="38.25" x14ac:dyDescent="0.2">
      <c r="A5" s="1156">
        <v>1</v>
      </c>
      <c r="B5" s="402" t="s">
        <v>10</v>
      </c>
      <c r="C5" s="402" t="s">
        <v>1079</v>
      </c>
      <c r="D5" s="1157" t="s">
        <v>1270</v>
      </c>
      <c r="E5" s="604" t="s">
        <v>2590</v>
      </c>
      <c r="F5" s="377" t="s">
        <v>1800</v>
      </c>
      <c r="G5" s="377" t="s">
        <v>1801</v>
      </c>
      <c r="H5" s="374">
        <f>'F15 PROG. ACTIVIDADES'!AA5</f>
        <v>114</v>
      </c>
      <c r="I5" s="374">
        <f>'F15 PROG. ACTIVIDADES'!M5</f>
        <v>10</v>
      </c>
      <c r="J5" s="700">
        <f>ROUND((H5*I5)/60,1)</f>
        <v>19</v>
      </c>
      <c r="K5" s="701">
        <f>SUM(L5:W5)</f>
        <v>95</v>
      </c>
      <c r="L5" s="191"/>
      <c r="M5" s="374">
        <v>95</v>
      </c>
      <c r="N5" s="191"/>
      <c r="O5" s="191"/>
      <c r="P5" s="191"/>
      <c r="Q5" s="191"/>
      <c r="R5" s="191"/>
      <c r="S5" s="191"/>
      <c r="T5" s="191"/>
      <c r="U5" s="191"/>
      <c r="V5" s="191"/>
      <c r="W5" s="191"/>
      <c r="X5" s="702">
        <f>J5-K5</f>
        <v>-76</v>
      </c>
    </row>
    <row r="6" spans="1:24" ht="38.25" x14ac:dyDescent="0.2">
      <c r="A6" s="1156"/>
      <c r="B6" s="625" t="s">
        <v>10</v>
      </c>
      <c r="C6" s="402" t="s">
        <v>1079</v>
      </c>
      <c r="D6" s="1157"/>
      <c r="E6" s="604" t="s">
        <v>2597</v>
      </c>
      <c r="F6" s="377" t="s">
        <v>1800</v>
      </c>
      <c r="G6" s="377" t="s">
        <v>1801</v>
      </c>
      <c r="H6" s="374">
        <f>'F15 PROG. ACTIVIDADES'!AA6</f>
        <v>0</v>
      </c>
      <c r="I6" s="374">
        <f>'F15 PROG. ACTIVIDADES'!M6</f>
        <v>10</v>
      </c>
      <c r="J6" s="700">
        <f t="shared" ref="J6:J13" si="0">ROUND((H6*I6)/60,1)</f>
        <v>0</v>
      </c>
      <c r="K6" s="701">
        <f t="shared" ref="K6:K13" si="1">SUM(L6:W6)</f>
        <v>0</v>
      </c>
      <c r="L6" s="191"/>
      <c r="M6" s="191"/>
      <c r="N6" s="191"/>
      <c r="O6" s="191"/>
      <c r="P6" s="191"/>
      <c r="Q6" s="191"/>
      <c r="R6" s="191"/>
      <c r="S6" s="191"/>
      <c r="T6" s="191"/>
      <c r="U6" s="191"/>
      <c r="V6" s="191"/>
      <c r="W6" s="191"/>
      <c r="X6" s="702">
        <f t="shared" ref="X6:X71" si="2">J6-K6</f>
        <v>0</v>
      </c>
    </row>
    <row r="7" spans="1:24" ht="38.25" x14ac:dyDescent="0.2">
      <c r="A7" s="1156"/>
      <c r="B7" s="625" t="s">
        <v>10</v>
      </c>
      <c r="C7" s="402" t="s">
        <v>1079</v>
      </c>
      <c r="D7" s="1157"/>
      <c r="E7" s="604" t="s">
        <v>2598</v>
      </c>
      <c r="F7" s="377" t="s">
        <v>2599</v>
      </c>
      <c r="G7" s="377" t="s">
        <v>1801</v>
      </c>
      <c r="H7" s="374">
        <f>'F15 PROG. ACTIVIDADES'!AA7</f>
        <v>0</v>
      </c>
      <c r="I7" s="374">
        <f>'F15 PROG. ACTIVIDADES'!M7</f>
        <v>10</v>
      </c>
      <c r="J7" s="700">
        <f t="shared" si="0"/>
        <v>0</v>
      </c>
      <c r="K7" s="701">
        <f t="shared" si="1"/>
        <v>0</v>
      </c>
      <c r="L7" s="191"/>
      <c r="M7" s="191"/>
      <c r="N7" s="191"/>
      <c r="O7" s="191"/>
      <c r="P7" s="191"/>
      <c r="Q7" s="191"/>
      <c r="R7" s="191"/>
      <c r="S7" s="191"/>
      <c r="T7" s="191"/>
      <c r="U7" s="191"/>
      <c r="V7" s="191"/>
      <c r="W7" s="191"/>
      <c r="X7" s="702">
        <f t="shared" si="2"/>
        <v>0</v>
      </c>
    </row>
    <row r="8" spans="1:24" ht="38.25" x14ac:dyDescent="0.2">
      <c r="A8" s="1156"/>
      <c r="B8" s="402" t="s">
        <v>10</v>
      </c>
      <c r="C8" s="402" t="s">
        <v>1079</v>
      </c>
      <c r="D8" s="1157"/>
      <c r="E8" s="604" t="s">
        <v>2600</v>
      </c>
      <c r="F8" s="377" t="s">
        <v>1804</v>
      </c>
      <c r="G8" s="377" t="s">
        <v>1801</v>
      </c>
      <c r="H8" s="374">
        <f>'F15 PROG. ACTIVIDADES'!AA8</f>
        <v>0</v>
      </c>
      <c r="I8" s="374">
        <f>'F15 PROG. ACTIVIDADES'!M8</f>
        <v>10</v>
      </c>
      <c r="J8" s="700">
        <f t="shared" si="0"/>
        <v>0</v>
      </c>
      <c r="K8" s="701">
        <f t="shared" si="1"/>
        <v>0</v>
      </c>
      <c r="L8" s="191"/>
      <c r="M8" s="191"/>
      <c r="N8" s="191"/>
      <c r="O8" s="191"/>
      <c r="P8" s="191"/>
      <c r="Q8" s="191"/>
      <c r="R8" s="191"/>
      <c r="S8" s="191"/>
      <c r="T8" s="191"/>
      <c r="U8" s="191"/>
      <c r="V8" s="191"/>
      <c r="W8" s="191"/>
      <c r="X8" s="702">
        <f t="shared" si="2"/>
        <v>0</v>
      </c>
    </row>
    <row r="9" spans="1:24" ht="38.25" x14ac:dyDescent="0.2">
      <c r="A9" s="1156"/>
      <c r="B9" s="402" t="s">
        <v>10</v>
      </c>
      <c r="C9" s="402" t="s">
        <v>1079</v>
      </c>
      <c r="D9" s="1157"/>
      <c r="E9" s="604" t="s">
        <v>2601</v>
      </c>
      <c r="F9" s="377" t="s">
        <v>1805</v>
      </c>
      <c r="G9" s="377" t="s">
        <v>1801</v>
      </c>
      <c r="H9" s="374">
        <f>'F15 PROG. ACTIVIDADES'!AA9</f>
        <v>0</v>
      </c>
      <c r="I9" s="374">
        <f>'F15 PROG. ACTIVIDADES'!M9</f>
        <v>10</v>
      </c>
      <c r="J9" s="700">
        <f t="shared" si="0"/>
        <v>0</v>
      </c>
      <c r="K9" s="701">
        <f t="shared" si="1"/>
        <v>0</v>
      </c>
      <c r="L9" s="191"/>
      <c r="M9" s="191"/>
      <c r="N9" s="191"/>
      <c r="O9" s="191"/>
      <c r="P9" s="191"/>
      <c r="Q9" s="191"/>
      <c r="R9" s="191"/>
      <c r="S9" s="191"/>
      <c r="T9" s="191"/>
      <c r="U9" s="191"/>
      <c r="V9" s="191"/>
      <c r="W9" s="191"/>
      <c r="X9" s="702"/>
    </row>
    <row r="10" spans="1:24" ht="38.25" x14ac:dyDescent="0.2">
      <c r="A10" s="1156"/>
      <c r="B10" s="402" t="s">
        <v>10</v>
      </c>
      <c r="C10" s="402" t="s">
        <v>1079</v>
      </c>
      <c r="D10" s="1157"/>
      <c r="E10" s="604" t="s">
        <v>2596</v>
      </c>
      <c r="F10" s="377" t="s">
        <v>1857</v>
      </c>
      <c r="G10" s="377" t="s">
        <v>1801</v>
      </c>
      <c r="H10" s="374">
        <f>'F15 PROG. ACTIVIDADES'!AA10</f>
        <v>0</v>
      </c>
      <c r="I10" s="374">
        <f>'F15 PROG. ACTIVIDADES'!M10</f>
        <v>10</v>
      </c>
      <c r="J10" s="700">
        <f t="shared" si="0"/>
        <v>0</v>
      </c>
      <c r="K10" s="701">
        <f t="shared" si="1"/>
        <v>0</v>
      </c>
      <c r="L10" s="191"/>
      <c r="M10" s="191"/>
      <c r="N10" s="191"/>
      <c r="O10" s="191"/>
      <c r="P10" s="191"/>
      <c r="Q10" s="191"/>
      <c r="R10" s="191"/>
      <c r="S10" s="191"/>
      <c r="T10" s="191"/>
      <c r="U10" s="191"/>
      <c r="V10" s="191"/>
      <c r="W10" s="191"/>
      <c r="X10" s="702"/>
    </row>
    <row r="11" spans="1:24" ht="38.25" x14ac:dyDescent="0.2">
      <c r="A11" s="1156"/>
      <c r="B11" s="402" t="s">
        <v>11</v>
      </c>
      <c r="C11" s="402" t="s">
        <v>1079</v>
      </c>
      <c r="D11" s="1157"/>
      <c r="E11" s="604" t="s">
        <v>1136</v>
      </c>
      <c r="F11" s="377" t="s">
        <v>1806</v>
      </c>
      <c r="G11" s="377" t="s">
        <v>1134</v>
      </c>
      <c r="H11" s="374">
        <f>'F15 PROG. ACTIVIDADES'!AA11</f>
        <v>0</v>
      </c>
      <c r="I11" s="374">
        <f>'F15 PROG. ACTIVIDADES'!M11</f>
        <v>10</v>
      </c>
      <c r="J11" s="700">
        <f t="shared" si="0"/>
        <v>0</v>
      </c>
      <c r="K11" s="701">
        <f t="shared" si="1"/>
        <v>0</v>
      </c>
      <c r="L11" s="191"/>
      <c r="M11" s="191"/>
      <c r="N11" s="191"/>
      <c r="O11" s="191"/>
      <c r="P11" s="191"/>
      <c r="Q11" s="191"/>
      <c r="R11" s="191"/>
      <c r="S11" s="191"/>
      <c r="T11" s="191"/>
      <c r="U11" s="191"/>
      <c r="V11" s="191"/>
      <c r="W11" s="191"/>
      <c r="X11" s="702">
        <f t="shared" si="2"/>
        <v>0</v>
      </c>
    </row>
    <row r="12" spans="1:24" ht="38.25" x14ac:dyDescent="0.2">
      <c r="A12" s="1156"/>
      <c r="B12" s="402" t="s">
        <v>1808</v>
      </c>
      <c r="C12" s="402" t="s">
        <v>1208</v>
      </c>
      <c r="D12" s="1157"/>
      <c r="E12" s="604" t="s">
        <v>2524</v>
      </c>
      <c r="F12" s="377" t="s">
        <v>1808</v>
      </c>
      <c r="G12" s="377" t="s">
        <v>1271</v>
      </c>
      <c r="H12" s="374">
        <f>'F15 PROG. ACTIVIDADES'!AA12</f>
        <v>270</v>
      </c>
      <c r="I12" s="374">
        <f>'F15 PROG. ACTIVIDADES'!M12</f>
        <v>10</v>
      </c>
      <c r="J12" s="700">
        <f t="shared" si="0"/>
        <v>45</v>
      </c>
      <c r="K12" s="701">
        <f t="shared" si="1"/>
        <v>45</v>
      </c>
      <c r="L12" s="191"/>
      <c r="M12" s="191"/>
      <c r="N12" s="191">
        <v>45</v>
      </c>
      <c r="O12" s="191"/>
      <c r="P12" s="191"/>
      <c r="Q12" s="191"/>
      <c r="R12" s="191"/>
      <c r="S12" s="191"/>
      <c r="T12" s="191"/>
      <c r="U12" s="191"/>
      <c r="V12" s="191"/>
      <c r="W12" s="191"/>
      <c r="X12" s="702">
        <f t="shared" si="2"/>
        <v>0</v>
      </c>
    </row>
    <row r="13" spans="1:24" ht="38.25" x14ac:dyDescent="0.2">
      <c r="A13" s="1156"/>
      <c r="B13" s="402" t="s">
        <v>1808</v>
      </c>
      <c r="C13" s="402" t="s">
        <v>1208</v>
      </c>
      <c r="D13" s="1157"/>
      <c r="E13" s="604" t="s">
        <v>1276</v>
      </c>
      <c r="F13" s="377" t="s">
        <v>1809</v>
      </c>
      <c r="G13" s="377" t="s">
        <v>1274</v>
      </c>
      <c r="H13" s="374">
        <f>'F15 PROG. ACTIVIDADES'!AA13</f>
        <v>0</v>
      </c>
      <c r="I13" s="374">
        <f>'F15 PROG. ACTIVIDADES'!M13</f>
        <v>10</v>
      </c>
      <c r="J13" s="700">
        <f t="shared" si="0"/>
        <v>0</v>
      </c>
      <c r="K13" s="701">
        <f t="shared" si="1"/>
        <v>0</v>
      </c>
      <c r="L13" s="191"/>
      <c r="M13" s="191"/>
      <c r="N13" s="191"/>
      <c r="O13" s="191"/>
      <c r="P13" s="191"/>
      <c r="Q13" s="191"/>
      <c r="R13" s="191"/>
      <c r="S13" s="191"/>
      <c r="T13" s="191"/>
      <c r="U13" s="191"/>
      <c r="V13" s="191"/>
      <c r="W13" s="191"/>
      <c r="X13" s="702">
        <f t="shared" si="2"/>
        <v>0</v>
      </c>
    </row>
    <row r="14" spans="1:24" ht="25.5" x14ac:dyDescent="0.2">
      <c r="A14" s="1156">
        <f>+A5+1</f>
        <v>2</v>
      </c>
      <c r="B14" s="625" t="s">
        <v>10</v>
      </c>
      <c r="C14" s="402" t="s">
        <v>1079</v>
      </c>
      <c r="D14" s="1158" t="s">
        <v>1810</v>
      </c>
      <c r="E14" s="604" t="s">
        <v>1811</v>
      </c>
      <c r="F14" s="377" t="s">
        <v>1812</v>
      </c>
      <c r="G14" s="377" t="s">
        <v>1813</v>
      </c>
      <c r="H14" s="374">
        <f>'F15 PROG. ACTIVIDADES'!AA14</f>
        <v>0</v>
      </c>
      <c r="I14" s="374">
        <f>'F15 PROG. ACTIVIDADES'!M14</f>
        <v>45</v>
      </c>
      <c r="J14" s="700">
        <f t="shared" ref="J14:J71" si="3">ROUND((H14*I14)/60,1)</f>
        <v>0</v>
      </c>
      <c r="K14" s="701">
        <f t="shared" ref="K14:K71" si="4">SUM(L14:W14)</f>
        <v>0</v>
      </c>
      <c r="L14" s="191"/>
      <c r="M14" s="191"/>
      <c r="N14" s="191"/>
      <c r="O14" s="191"/>
      <c r="P14" s="191"/>
      <c r="Q14" s="191"/>
      <c r="R14" s="191"/>
      <c r="S14" s="191"/>
      <c r="T14" s="191"/>
      <c r="U14" s="191"/>
      <c r="V14" s="191"/>
      <c r="W14" s="191"/>
      <c r="X14" s="702">
        <f t="shared" si="2"/>
        <v>0</v>
      </c>
    </row>
    <row r="15" spans="1:24" ht="25.5" x14ac:dyDescent="0.2">
      <c r="A15" s="1156"/>
      <c r="B15" s="625" t="s">
        <v>10</v>
      </c>
      <c r="C15" s="402" t="s">
        <v>1079</v>
      </c>
      <c r="D15" s="1158"/>
      <c r="E15" s="1091" t="s">
        <v>1816</v>
      </c>
      <c r="F15" s="377" t="s">
        <v>1800</v>
      </c>
      <c r="G15" s="377" t="s">
        <v>1817</v>
      </c>
      <c r="H15" s="374">
        <f>'F15 PROG. ACTIVIDADES'!AA15</f>
        <v>0</v>
      </c>
      <c r="I15" s="374">
        <f>'F15 PROG. ACTIVIDADES'!M15</f>
        <v>45</v>
      </c>
      <c r="J15" s="700">
        <f t="shared" si="3"/>
        <v>0</v>
      </c>
      <c r="K15" s="701">
        <f t="shared" si="4"/>
        <v>0</v>
      </c>
      <c r="L15" s="191"/>
      <c r="M15" s="191"/>
      <c r="N15" s="191"/>
      <c r="O15" s="191"/>
      <c r="P15" s="191"/>
      <c r="Q15" s="191"/>
      <c r="R15" s="191"/>
      <c r="S15" s="191"/>
      <c r="T15" s="191"/>
      <c r="U15" s="191"/>
      <c r="V15" s="191"/>
      <c r="W15" s="191"/>
      <c r="X15" s="702">
        <f t="shared" si="2"/>
        <v>0</v>
      </c>
    </row>
    <row r="16" spans="1:24" ht="25.5" x14ac:dyDescent="0.2">
      <c r="A16" s="1156"/>
      <c r="B16" s="402" t="s">
        <v>10</v>
      </c>
      <c r="C16" s="402" t="s">
        <v>1079</v>
      </c>
      <c r="D16" s="1158"/>
      <c r="E16" s="1091"/>
      <c r="F16" s="377" t="s">
        <v>1803</v>
      </c>
      <c r="G16" s="377" t="s">
        <v>1817</v>
      </c>
      <c r="H16" s="374">
        <f>'F15 PROG. ACTIVIDADES'!AA16</f>
        <v>0</v>
      </c>
      <c r="I16" s="374">
        <f>'F15 PROG. ACTIVIDADES'!M16</f>
        <v>45</v>
      </c>
      <c r="J16" s="700">
        <f t="shared" si="3"/>
        <v>0</v>
      </c>
      <c r="K16" s="701">
        <f t="shared" si="4"/>
        <v>0</v>
      </c>
      <c r="L16" s="191"/>
      <c r="M16" s="191"/>
      <c r="N16" s="191"/>
      <c r="O16" s="191"/>
      <c r="P16" s="191"/>
      <c r="Q16" s="191"/>
      <c r="R16" s="191"/>
      <c r="S16" s="191"/>
      <c r="T16" s="191"/>
      <c r="U16" s="191"/>
      <c r="V16" s="191"/>
      <c r="W16" s="191"/>
      <c r="X16" s="702">
        <f t="shared" si="2"/>
        <v>0</v>
      </c>
    </row>
    <row r="17" spans="1:24" ht="25.5" x14ac:dyDescent="0.2">
      <c r="A17" s="1156"/>
      <c r="B17" s="402" t="s">
        <v>10</v>
      </c>
      <c r="C17" s="402" t="s">
        <v>1079</v>
      </c>
      <c r="D17" s="1158"/>
      <c r="E17" s="1091"/>
      <c r="F17" s="377" t="s">
        <v>1819</v>
      </c>
      <c r="G17" s="377" t="s">
        <v>1817</v>
      </c>
      <c r="H17" s="374">
        <f>'F15 PROG. ACTIVIDADES'!AA17</f>
        <v>0</v>
      </c>
      <c r="I17" s="374">
        <f>'F15 PROG. ACTIVIDADES'!M17</f>
        <v>45</v>
      </c>
      <c r="J17" s="700">
        <f t="shared" si="3"/>
        <v>0</v>
      </c>
      <c r="K17" s="701">
        <f t="shared" si="4"/>
        <v>0</v>
      </c>
      <c r="L17" s="191"/>
      <c r="M17" s="191"/>
      <c r="N17" s="191"/>
      <c r="O17" s="191"/>
      <c r="P17" s="191"/>
      <c r="Q17" s="191"/>
      <c r="R17" s="191"/>
      <c r="S17" s="191"/>
      <c r="T17" s="191"/>
      <c r="U17" s="191"/>
      <c r="V17" s="191"/>
      <c r="W17" s="191"/>
      <c r="X17" s="702">
        <f t="shared" si="2"/>
        <v>0</v>
      </c>
    </row>
    <row r="18" spans="1:24" ht="25.5" x14ac:dyDescent="0.2">
      <c r="A18" s="1156"/>
      <c r="B18" s="402" t="s">
        <v>10</v>
      </c>
      <c r="C18" s="402"/>
      <c r="D18" s="1158"/>
      <c r="E18" s="1091"/>
      <c r="F18" s="377" t="s">
        <v>1820</v>
      </c>
      <c r="G18" s="377" t="s">
        <v>1817</v>
      </c>
      <c r="H18" s="374">
        <f>'F15 PROG. ACTIVIDADES'!AA18</f>
        <v>0</v>
      </c>
      <c r="I18" s="374">
        <f>'F15 PROG. ACTIVIDADES'!M18</f>
        <v>45</v>
      </c>
      <c r="J18" s="700">
        <f t="shared" si="3"/>
        <v>0</v>
      </c>
      <c r="K18" s="701">
        <f t="shared" si="4"/>
        <v>0</v>
      </c>
      <c r="L18" s="191"/>
      <c r="M18" s="191"/>
      <c r="N18" s="191"/>
      <c r="O18" s="191"/>
      <c r="P18" s="191"/>
      <c r="Q18" s="191"/>
      <c r="R18" s="191"/>
      <c r="S18" s="191"/>
      <c r="T18" s="191"/>
      <c r="U18" s="191"/>
      <c r="V18" s="191"/>
      <c r="W18" s="191"/>
      <c r="X18" s="702">
        <f t="shared" si="2"/>
        <v>0</v>
      </c>
    </row>
    <row r="19" spans="1:24" ht="38.25" x14ac:dyDescent="0.2">
      <c r="A19" s="1159">
        <v>3</v>
      </c>
      <c r="B19" s="379" t="s">
        <v>10</v>
      </c>
      <c r="C19" s="402" t="s">
        <v>1079</v>
      </c>
      <c r="D19" s="1158" t="s">
        <v>959</v>
      </c>
      <c r="E19" s="1091" t="s">
        <v>1821</v>
      </c>
      <c r="F19" s="377" t="s">
        <v>1812</v>
      </c>
      <c r="G19" s="377" t="s">
        <v>1822</v>
      </c>
      <c r="H19" s="374">
        <f>'F15 PROG. ACTIVIDADES'!AA19</f>
        <v>0</v>
      </c>
      <c r="I19" s="374">
        <f>'F15 PROG. ACTIVIDADES'!M19</f>
        <v>15</v>
      </c>
      <c r="J19" s="700">
        <f t="shared" si="3"/>
        <v>0</v>
      </c>
      <c r="K19" s="701">
        <f t="shared" si="4"/>
        <v>0</v>
      </c>
      <c r="L19" s="191"/>
      <c r="M19" s="191"/>
      <c r="N19" s="191"/>
      <c r="O19" s="191"/>
      <c r="P19" s="191"/>
      <c r="Q19" s="191"/>
      <c r="R19" s="191"/>
      <c r="S19" s="191"/>
      <c r="T19" s="191"/>
      <c r="U19" s="191"/>
      <c r="V19" s="191"/>
      <c r="W19" s="191"/>
      <c r="X19" s="702">
        <f t="shared" si="2"/>
        <v>0</v>
      </c>
    </row>
    <row r="20" spans="1:24" ht="25.5" x14ac:dyDescent="0.2">
      <c r="A20" s="1159"/>
      <c r="B20" s="379" t="s">
        <v>10</v>
      </c>
      <c r="C20" s="402" t="s">
        <v>1079</v>
      </c>
      <c r="D20" s="1158"/>
      <c r="E20" s="1091"/>
      <c r="F20" s="377" t="s">
        <v>1800</v>
      </c>
      <c r="G20" s="377" t="s">
        <v>1824</v>
      </c>
      <c r="H20" s="374">
        <f>'F15 PROG. ACTIVIDADES'!AA20</f>
        <v>0</v>
      </c>
      <c r="I20" s="374">
        <f>'F15 PROG. ACTIVIDADES'!M20</f>
        <v>15</v>
      </c>
      <c r="J20" s="700">
        <f t="shared" si="3"/>
        <v>0</v>
      </c>
      <c r="K20" s="701">
        <f t="shared" si="4"/>
        <v>0</v>
      </c>
      <c r="L20" s="191"/>
      <c r="M20" s="191"/>
      <c r="N20" s="191"/>
      <c r="O20" s="191"/>
      <c r="P20" s="191"/>
      <c r="Q20" s="191"/>
      <c r="R20" s="191"/>
      <c r="S20" s="191"/>
      <c r="T20" s="191"/>
      <c r="U20" s="191"/>
      <c r="V20" s="191"/>
      <c r="W20" s="191"/>
      <c r="X20" s="702">
        <f t="shared" si="2"/>
        <v>0</v>
      </c>
    </row>
    <row r="21" spans="1:24" ht="25.5" x14ac:dyDescent="0.2">
      <c r="A21" s="1159"/>
      <c r="B21" s="379" t="s">
        <v>10</v>
      </c>
      <c r="C21" s="402" t="s">
        <v>1079</v>
      </c>
      <c r="D21" s="1158"/>
      <c r="E21" s="1091"/>
      <c r="F21" s="377" t="s">
        <v>1803</v>
      </c>
      <c r="G21" s="377" t="s">
        <v>1824</v>
      </c>
      <c r="H21" s="374">
        <f>'F15 PROG. ACTIVIDADES'!AA21</f>
        <v>0</v>
      </c>
      <c r="I21" s="374">
        <f>'F15 PROG. ACTIVIDADES'!M21</f>
        <v>15</v>
      </c>
      <c r="J21" s="700">
        <f t="shared" si="3"/>
        <v>0</v>
      </c>
      <c r="K21" s="701">
        <f t="shared" si="4"/>
        <v>0</v>
      </c>
      <c r="L21" s="191"/>
      <c r="M21" s="191"/>
      <c r="N21" s="191"/>
      <c r="O21" s="191"/>
      <c r="P21" s="191"/>
      <c r="Q21" s="191"/>
      <c r="R21" s="191"/>
      <c r="S21" s="191"/>
      <c r="T21" s="191"/>
      <c r="U21" s="191"/>
      <c r="V21" s="191"/>
      <c r="W21" s="191"/>
      <c r="X21" s="702">
        <f t="shared" si="2"/>
        <v>0</v>
      </c>
    </row>
    <row r="22" spans="1:24" ht="25.5" x14ac:dyDescent="0.2">
      <c r="A22" s="1159"/>
      <c r="B22" s="379" t="s">
        <v>10</v>
      </c>
      <c r="C22" s="402" t="s">
        <v>1079</v>
      </c>
      <c r="D22" s="1158"/>
      <c r="E22" s="1091"/>
      <c r="F22" s="377" t="s">
        <v>1804</v>
      </c>
      <c r="G22" s="377" t="s">
        <v>1824</v>
      </c>
      <c r="H22" s="374">
        <f>'F15 PROG. ACTIVIDADES'!AA22</f>
        <v>0</v>
      </c>
      <c r="I22" s="374">
        <f>'F15 PROG. ACTIVIDADES'!M22</f>
        <v>15</v>
      </c>
      <c r="J22" s="700">
        <f t="shared" si="3"/>
        <v>0</v>
      </c>
      <c r="K22" s="701">
        <f t="shared" si="4"/>
        <v>0</v>
      </c>
      <c r="L22" s="191"/>
      <c r="M22" s="191"/>
      <c r="N22" s="191"/>
      <c r="O22" s="191"/>
      <c r="P22" s="191"/>
      <c r="Q22" s="191"/>
      <c r="R22" s="191"/>
      <c r="S22" s="191"/>
      <c r="T22" s="191"/>
      <c r="U22" s="191"/>
      <c r="V22" s="191"/>
      <c r="W22" s="191"/>
      <c r="X22" s="702">
        <f t="shared" si="2"/>
        <v>0</v>
      </c>
    </row>
    <row r="23" spans="1:24" ht="25.5" x14ac:dyDescent="0.2">
      <c r="A23" s="1159"/>
      <c r="B23" s="379" t="s">
        <v>1808</v>
      </c>
      <c r="C23" s="402" t="s">
        <v>1208</v>
      </c>
      <c r="D23" s="1158"/>
      <c r="E23" s="604" t="s">
        <v>1280</v>
      </c>
      <c r="F23" s="610" t="s">
        <v>1808</v>
      </c>
      <c r="G23" s="377" t="s">
        <v>1277</v>
      </c>
      <c r="H23" s="374">
        <f>'F15 PROG. ACTIVIDADES'!AA23</f>
        <v>0</v>
      </c>
      <c r="I23" s="374">
        <f>'F15 PROG. ACTIVIDADES'!M23</f>
        <v>15</v>
      </c>
      <c r="J23" s="700">
        <f t="shared" si="3"/>
        <v>0</v>
      </c>
      <c r="K23" s="701">
        <f t="shared" si="4"/>
        <v>0</v>
      </c>
      <c r="L23" s="191"/>
      <c r="M23" s="191"/>
      <c r="N23" s="191"/>
      <c r="O23" s="191"/>
      <c r="P23" s="191"/>
      <c r="Q23" s="191"/>
      <c r="R23" s="191"/>
      <c r="S23" s="191"/>
      <c r="T23" s="191"/>
      <c r="U23" s="191"/>
      <c r="V23" s="191"/>
      <c r="W23" s="191"/>
      <c r="X23" s="702">
        <f t="shared" si="2"/>
        <v>0</v>
      </c>
    </row>
    <row r="24" spans="1:24" ht="38.25" x14ac:dyDescent="0.2">
      <c r="A24" s="1159"/>
      <c r="B24" s="379" t="s">
        <v>1808</v>
      </c>
      <c r="C24" s="402" t="s">
        <v>1208</v>
      </c>
      <c r="D24" s="1158"/>
      <c r="E24" s="422" t="s">
        <v>1282</v>
      </c>
      <c r="F24" s="377" t="s">
        <v>1809</v>
      </c>
      <c r="G24" s="377" t="s">
        <v>1281</v>
      </c>
      <c r="H24" s="374">
        <f>'F15 PROG. ACTIVIDADES'!AA24</f>
        <v>0</v>
      </c>
      <c r="I24" s="374">
        <f>'F15 PROG. ACTIVIDADES'!M24</f>
        <v>15</v>
      </c>
      <c r="J24" s="700">
        <f t="shared" si="3"/>
        <v>0</v>
      </c>
      <c r="K24" s="701">
        <f t="shared" si="4"/>
        <v>0</v>
      </c>
      <c r="L24" s="191"/>
      <c r="M24" s="191"/>
      <c r="N24" s="191"/>
      <c r="O24" s="191"/>
      <c r="P24" s="191"/>
      <c r="Q24" s="191"/>
      <c r="R24" s="191"/>
      <c r="S24" s="191"/>
      <c r="T24" s="191"/>
      <c r="U24" s="191"/>
      <c r="V24" s="191"/>
      <c r="W24" s="191"/>
      <c r="X24" s="702">
        <f t="shared" si="2"/>
        <v>0</v>
      </c>
    </row>
    <row r="25" spans="1:24" ht="25.5" x14ac:dyDescent="0.2">
      <c r="A25" s="626">
        <v>4</v>
      </c>
      <c r="B25" s="402" t="s">
        <v>1825</v>
      </c>
      <c r="C25" s="402" t="s">
        <v>1079</v>
      </c>
      <c r="D25" s="608" t="s">
        <v>1826</v>
      </c>
      <c r="E25" s="604" t="s">
        <v>1827</v>
      </c>
      <c r="F25" s="377" t="s">
        <v>1812</v>
      </c>
      <c r="G25" s="377" t="s">
        <v>2391</v>
      </c>
      <c r="H25" s="374">
        <f>'F15 PROG. ACTIVIDADES'!AA25</f>
        <v>0</v>
      </c>
      <c r="I25" s="374">
        <f>'F15 PROG. ACTIVIDADES'!M25</f>
        <v>10</v>
      </c>
      <c r="J25" s="700">
        <f t="shared" si="3"/>
        <v>0</v>
      </c>
      <c r="K25" s="701">
        <f t="shared" si="4"/>
        <v>0</v>
      </c>
      <c r="L25" s="191"/>
      <c r="M25" s="191"/>
      <c r="N25" s="191"/>
      <c r="O25" s="191"/>
      <c r="P25" s="191"/>
      <c r="Q25" s="191"/>
      <c r="R25" s="191"/>
      <c r="S25" s="191"/>
      <c r="T25" s="191"/>
      <c r="U25" s="191"/>
      <c r="V25" s="191"/>
      <c r="W25" s="191"/>
      <c r="X25" s="702">
        <f t="shared" si="2"/>
        <v>0</v>
      </c>
    </row>
    <row r="26" spans="1:24" ht="25.5" x14ac:dyDescent="0.2">
      <c r="A26" s="626">
        <v>5</v>
      </c>
      <c r="B26" s="402" t="s">
        <v>1825</v>
      </c>
      <c r="C26" s="402" t="s">
        <v>1079</v>
      </c>
      <c r="D26" s="608" t="s">
        <v>1830</v>
      </c>
      <c r="E26" s="604" t="s">
        <v>1831</v>
      </c>
      <c r="F26" s="377" t="s">
        <v>1812</v>
      </c>
      <c r="G26" s="377" t="s">
        <v>2391</v>
      </c>
      <c r="H26" s="374">
        <f>'F15 PROG. ACTIVIDADES'!AA26</f>
        <v>0</v>
      </c>
      <c r="I26" s="374">
        <f>'F15 PROG. ACTIVIDADES'!M26</f>
        <v>10</v>
      </c>
      <c r="J26" s="700">
        <f t="shared" si="3"/>
        <v>0</v>
      </c>
      <c r="K26" s="701">
        <f t="shared" si="4"/>
        <v>0</v>
      </c>
      <c r="L26" s="191"/>
      <c r="M26" s="191"/>
      <c r="N26" s="191"/>
      <c r="O26" s="191"/>
      <c r="P26" s="191"/>
      <c r="Q26" s="191"/>
      <c r="R26" s="191"/>
      <c r="S26" s="191"/>
      <c r="T26" s="191"/>
      <c r="U26" s="191"/>
      <c r="V26" s="191"/>
      <c r="W26" s="191"/>
      <c r="X26" s="702">
        <f t="shared" si="2"/>
        <v>0</v>
      </c>
    </row>
    <row r="27" spans="1:24" ht="25.5" x14ac:dyDescent="0.2">
      <c r="A27" s="626">
        <v>6</v>
      </c>
      <c r="B27" s="402" t="s">
        <v>1825</v>
      </c>
      <c r="C27" s="610" t="s">
        <v>1079</v>
      </c>
      <c r="D27" s="608" t="s">
        <v>1833</v>
      </c>
      <c r="E27" s="604" t="s">
        <v>1834</v>
      </c>
      <c r="F27" s="377" t="s">
        <v>1812</v>
      </c>
      <c r="G27" s="377" t="s">
        <v>2392</v>
      </c>
      <c r="H27" s="374">
        <f>'F15 PROG. ACTIVIDADES'!AA27</f>
        <v>0</v>
      </c>
      <c r="I27" s="374">
        <f>'F15 PROG. ACTIVIDADES'!M27</f>
        <v>120</v>
      </c>
      <c r="J27" s="700">
        <f t="shared" si="3"/>
        <v>0</v>
      </c>
      <c r="K27" s="701">
        <f t="shared" si="4"/>
        <v>0</v>
      </c>
      <c r="L27" s="191"/>
      <c r="M27" s="191"/>
      <c r="N27" s="191"/>
      <c r="O27" s="191"/>
      <c r="P27" s="191"/>
      <c r="Q27" s="191"/>
      <c r="R27" s="191"/>
      <c r="S27" s="191"/>
      <c r="T27" s="191"/>
      <c r="U27" s="191"/>
      <c r="V27" s="191"/>
      <c r="W27" s="191"/>
      <c r="X27" s="702">
        <f t="shared" si="2"/>
        <v>0</v>
      </c>
    </row>
    <row r="28" spans="1:24" ht="25.5" x14ac:dyDescent="0.2">
      <c r="A28" s="626">
        <v>7</v>
      </c>
      <c r="B28" s="379" t="s">
        <v>1081</v>
      </c>
      <c r="C28" s="402" t="s">
        <v>1079</v>
      </c>
      <c r="D28" s="608" t="s">
        <v>1837</v>
      </c>
      <c r="E28" s="604" t="s">
        <v>1838</v>
      </c>
      <c r="F28" s="377" t="s">
        <v>1800</v>
      </c>
      <c r="G28" s="377" t="s">
        <v>2393</v>
      </c>
      <c r="H28" s="374">
        <f>'F15 PROG. ACTIVIDADES'!AA28</f>
        <v>0</v>
      </c>
      <c r="I28" s="374">
        <f>'F15 PROG. ACTIVIDADES'!M28</f>
        <v>10</v>
      </c>
      <c r="J28" s="700">
        <f t="shared" si="3"/>
        <v>0</v>
      </c>
      <c r="K28" s="701">
        <f t="shared" si="4"/>
        <v>0</v>
      </c>
      <c r="L28" s="191"/>
      <c r="M28" s="191"/>
      <c r="N28" s="191"/>
      <c r="O28" s="191"/>
      <c r="P28" s="191"/>
      <c r="Q28" s="191"/>
      <c r="R28" s="191"/>
      <c r="S28" s="191"/>
      <c r="T28" s="191"/>
      <c r="U28" s="191"/>
      <c r="V28" s="191"/>
      <c r="W28" s="191"/>
      <c r="X28" s="702">
        <f t="shared" si="2"/>
        <v>0</v>
      </c>
    </row>
    <row r="29" spans="1:24" ht="25.5" x14ac:dyDescent="0.2">
      <c r="A29" s="1159">
        <v>8</v>
      </c>
      <c r="B29" s="379" t="s">
        <v>1081</v>
      </c>
      <c r="C29" s="402" t="s">
        <v>1079</v>
      </c>
      <c r="D29" s="1158" t="s">
        <v>1841</v>
      </c>
      <c r="E29" s="604" t="s">
        <v>1842</v>
      </c>
      <c r="F29" s="377" t="s">
        <v>1800</v>
      </c>
      <c r="G29" s="377" t="s">
        <v>2393</v>
      </c>
      <c r="H29" s="374">
        <f>'F15 PROG. ACTIVIDADES'!AA29</f>
        <v>0</v>
      </c>
      <c r="I29" s="374">
        <f>'F15 PROG. ACTIVIDADES'!M29</f>
        <v>10</v>
      </c>
      <c r="J29" s="700">
        <f t="shared" si="3"/>
        <v>0</v>
      </c>
      <c r="K29" s="701">
        <f t="shared" si="4"/>
        <v>0</v>
      </c>
      <c r="L29" s="191"/>
      <c r="M29" s="191"/>
      <c r="N29" s="191"/>
      <c r="O29" s="191"/>
      <c r="P29" s="191"/>
      <c r="Q29" s="191"/>
      <c r="R29" s="191"/>
      <c r="S29" s="191"/>
      <c r="T29" s="191"/>
      <c r="U29" s="191"/>
      <c r="V29" s="191"/>
      <c r="W29" s="191"/>
      <c r="X29" s="702">
        <f t="shared" si="2"/>
        <v>0</v>
      </c>
    </row>
    <row r="30" spans="1:24" ht="25.5" x14ac:dyDescent="0.2">
      <c r="A30" s="1159"/>
      <c r="B30" s="401" t="s">
        <v>1081</v>
      </c>
      <c r="C30" s="402" t="s">
        <v>1079</v>
      </c>
      <c r="D30" s="1158"/>
      <c r="E30" s="604" t="s">
        <v>1844</v>
      </c>
      <c r="F30" s="377" t="s">
        <v>1803</v>
      </c>
      <c r="G30" s="377" t="s">
        <v>2393</v>
      </c>
      <c r="H30" s="374">
        <f>'F15 PROG. ACTIVIDADES'!AA30</f>
        <v>0</v>
      </c>
      <c r="I30" s="374">
        <f>'F15 PROG. ACTIVIDADES'!M30</f>
        <v>10</v>
      </c>
      <c r="J30" s="700">
        <f t="shared" si="3"/>
        <v>0</v>
      </c>
      <c r="K30" s="701">
        <f t="shared" si="4"/>
        <v>0</v>
      </c>
      <c r="L30" s="191"/>
      <c r="M30" s="191"/>
      <c r="N30" s="191"/>
      <c r="O30" s="191"/>
      <c r="P30" s="191"/>
      <c r="Q30" s="191"/>
      <c r="R30" s="191"/>
      <c r="S30" s="191"/>
      <c r="T30" s="191"/>
      <c r="U30" s="191"/>
      <c r="V30" s="191"/>
      <c r="W30" s="191"/>
      <c r="X30" s="702">
        <f t="shared" si="2"/>
        <v>0</v>
      </c>
    </row>
    <row r="31" spans="1:24" ht="25.5" x14ac:dyDescent="0.2">
      <c r="A31" s="626">
        <v>9</v>
      </c>
      <c r="B31" s="401" t="s">
        <v>1081</v>
      </c>
      <c r="C31" s="402" t="s">
        <v>1079</v>
      </c>
      <c r="D31" s="608" t="s">
        <v>1846</v>
      </c>
      <c r="E31" s="604" t="s">
        <v>1847</v>
      </c>
      <c r="F31" s="377" t="s">
        <v>1800</v>
      </c>
      <c r="G31" s="377" t="s">
        <v>2393</v>
      </c>
      <c r="H31" s="374">
        <f>'F15 PROG. ACTIVIDADES'!AA31</f>
        <v>0</v>
      </c>
      <c r="I31" s="374">
        <f>'F15 PROG. ACTIVIDADES'!M31</f>
        <v>10</v>
      </c>
      <c r="J31" s="700">
        <f t="shared" si="3"/>
        <v>0</v>
      </c>
      <c r="K31" s="701">
        <f t="shared" si="4"/>
        <v>0</v>
      </c>
      <c r="L31" s="191"/>
      <c r="M31" s="191"/>
      <c r="N31" s="191"/>
      <c r="O31" s="191"/>
      <c r="P31" s="191"/>
      <c r="Q31" s="191"/>
      <c r="R31" s="191"/>
      <c r="S31" s="191"/>
      <c r="T31" s="191"/>
      <c r="U31" s="191"/>
      <c r="V31" s="191"/>
      <c r="W31" s="191"/>
      <c r="X31" s="702">
        <f t="shared" si="2"/>
        <v>0</v>
      </c>
    </row>
    <row r="32" spans="1:24" ht="38.25" x14ac:dyDescent="0.2">
      <c r="A32" s="1159">
        <v>10</v>
      </c>
      <c r="B32" s="379" t="s">
        <v>1081</v>
      </c>
      <c r="C32" s="402" t="s">
        <v>1079</v>
      </c>
      <c r="D32" s="1158" t="s">
        <v>1849</v>
      </c>
      <c r="E32" s="604" t="s">
        <v>1850</v>
      </c>
      <c r="F32" s="377" t="s">
        <v>1800</v>
      </c>
      <c r="G32" s="377" t="s">
        <v>2393</v>
      </c>
      <c r="H32" s="374">
        <f>'F15 PROG. ACTIVIDADES'!AA32</f>
        <v>0</v>
      </c>
      <c r="I32" s="374">
        <f>'F15 PROG. ACTIVIDADES'!M32</f>
        <v>10</v>
      </c>
      <c r="J32" s="700">
        <f t="shared" si="3"/>
        <v>0</v>
      </c>
      <c r="K32" s="701">
        <f t="shared" si="4"/>
        <v>0</v>
      </c>
      <c r="L32" s="191"/>
      <c r="M32" s="191"/>
      <c r="N32" s="191"/>
      <c r="O32" s="191"/>
      <c r="P32" s="191"/>
      <c r="Q32" s="191"/>
      <c r="R32" s="191"/>
      <c r="S32" s="191"/>
      <c r="T32" s="191"/>
      <c r="U32" s="191"/>
      <c r="V32" s="191"/>
      <c r="W32" s="191"/>
      <c r="X32" s="702">
        <f t="shared" si="2"/>
        <v>0</v>
      </c>
    </row>
    <row r="33" spans="1:24" ht="38.25" x14ac:dyDescent="0.2">
      <c r="A33" s="1159"/>
      <c r="B33" s="379" t="s">
        <v>1081</v>
      </c>
      <c r="C33" s="402" t="s">
        <v>1079</v>
      </c>
      <c r="D33" s="1158"/>
      <c r="E33" s="604" t="s">
        <v>1852</v>
      </c>
      <c r="F33" s="377" t="s">
        <v>1800</v>
      </c>
      <c r="G33" s="377" t="s">
        <v>2393</v>
      </c>
      <c r="H33" s="374">
        <f>'F15 PROG. ACTIVIDADES'!AA33</f>
        <v>0</v>
      </c>
      <c r="I33" s="374">
        <f>'F15 PROG. ACTIVIDADES'!M33</f>
        <v>10</v>
      </c>
      <c r="J33" s="700">
        <f t="shared" si="3"/>
        <v>0</v>
      </c>
      <c r="K33" s="701">
        <f t="shared" si="4"/>
        <v>0</v>
      </c>
      <c r="L33" s="191"/>
      <c r="M33" s="191"/>
      <c r="N33" s="191"/>
      <c r="O33" s="191"/>
      <c r="P33" s="191"/>
      <c r="Q33" s="191"/>
      <c r="R33" s="191"/>
      <c r="S33" s="191"/>
      <c r="T33" s="191"/>
      <c r="U33" s="191"/>
      <c r="V33" s="191"/>
      <c r="W33" s="191"/>
      <c r="X33" s="702">
        <f t="shared" si="2"/>
        <v>0</v>
      </c>
    </row>
    <row r="34" spans="1:24" ht="38.25" x14ac:dyDescent="0.2">
      <c r="A34" s="1159"/>
      <c r="B34" s="379" t="s">
        <v>1081</v>
      </c>
      <c r="C34" s="402" t="s">
        <v>1079</v>
      </c>
      <c r="D34" s="1158"/>
      <c r="E34" s="604" t="s">
        <v>1854</v>
      </c>
      <c r="F34" s="377" t="s">
        <v>1803</v>
      </c>
      <c r="G34" s="377" t="s">
        <v>2393</v>
      </c>
      <c r="H34" s="374">
        <f>'F15 PROG. ACTIVIDADES'!AA34</f>
        <v>0</v>
      </c>
      <c r="I34" s="374">
        <f>'F15 PROG. ACTIVIDADES'!M34</f>
        <v>10</v>
      </c>
      <c r="J34" s="700">
        <f t="shared" si="3"/>
        <v>0</v>
      </c>
      <c r="K34" s="701">
        <f t="shared" si="4"/>
        <v>0</v>
      </c>
      <c r="L34" s="191"/>
      <c r="M34" s="191"/>
      <c r="N34" s="191"/>
      <c r="O34" s="191"/>
      <c r="P34" s="191"/>
      <c r="Q34" s="191"/>
      <c r="R34" s="191"/>
      <c r="S34" s="191"/>
      <c r="T34" s="191"/>
      <c r="U34" s="191"/>
      <c r="V34" s="191"/>
      <c r="W34" s="191"/>
      <c r="X34" s="702">
        <f t="shared" si="2"/>
        <v>0</v>
      </c>
    </row>
    <row r="35" spans="1:24" ht="38.25" x14ac:dyDescent="0.2">
      <c r="A35" s="1159"/>
      <c r="B35" s="379" t="s">
        <v>1081</v>
      </c>
      <c r="C35" s="402" t="s">
        <v>1079</v>
      </c>
      <c r="D35" s="1158"/>
      <c r="E35" s="604" t="s">
        <v>1856</v>
      </c>
      <c r="F35" s="377" t="s">
        <v>1857</v>
      </c>
      <c r="G35" s="377" t="s">
        <v>2393</v>
      </c>
      <c r="H35" s="374">
        <f>'F15 PROG. ACTIVIDADES'!AA35</f>
        <v>0</v>
      </c>
      <c r="I35" s="374">
        <f>'F15 PROG. ACTIVIDADES'!M35</f>
        <v>10</v>
      </c>
      <c r="J35" s="700">
        <f t="shared" si="3"/>
        <v>0</v>
      </c>
      <c r="K35" s="701">
        <f t="shared" si="4"/>
        <v>0</v>
      </c>
      <c r="L35" s="191"/>
      <c r="M35" s="191"/>
      <c r="N35" s="191"/>
      <c r="O35" s="191"/>
      <c r="P35" s="191"/>
      <c r="Q35" s="191"/>
      <c r="R35" s="191"/>
      <c r="S35" s="191"/>
      <c r="T35" s="191"/>
      <c r="U35" s="191"/>
      <c r="V35" s="191"/>
      <c r="W35" s="191"/>
      <c r="X35" s="702">
        <f t="shared" si="2"/>
        <v>0</v>
      </c>
    </row>
    <row r="36" spans="1:24" ht="38.25" x14ac:dyDescent="0.2">
      <c r="A36" s="1159">
        <v>11</v>
      </c>
      <c r="B36" s="379" t="s">
        <v>1081</v>
      </c>
      <c r="C36" s="402" t="s">
        <v>1079</v>
      </c>
      <c r="D36" s="1158" t="s">
        <v>1236</v>
      </c>
      <c r="E36" s="604" t="s">
        <v>1860</v>
      </c>
      <c r="F36" s="377" t="s">
        <v>1800</v>
      </c>
      <c r="G36" s="377" t="s">
        <v>2393</v>
      </c>
      <c r="H36" s="374">
        <f>'F15 PROG. ACTIVIDADES'!AA36</f>
        <v>0</v>
      </c>
      <c r="I36" s="374">
        <f>'F15 PROG. ACTIVIDADES'!M36</f>
        <v>10</v>
      </c>
      <c r="J36" s="700">
        <f t="shared" si="3"/>
        <v>0</v>
      </c>
      <c r="K36" s="701">
        <f t="shared" si="4"/>
        <v>0</v>
      </c>
      <c r="L36" s="191"/>
      <c r="M36" s="191"/>
      <c r="N36" s="191"/>
      <c r="O36" s="191"/>
      <c r="P36" s="191"/>
      <c r="Q36" s="191"/>
      <c r="R36" s="191"/>
      <c r="S36" s="191"/>
      <c r="T36" s="191"/>
      <c r="U36" s="191"/>
      <c r="V36" s="191"/>
      <c r="W36" s="191"/>
      <c r="X36" s="702">
        <f t="shared" si="2"/>
        <v>0</v>
      </c>
    </row>
    <row r="37" spans="1:24" ht="25.5" x14ac:dyDescent="0.2">
      <c r="A37" s="1159"/>
      <c r="B37" s="379" t="s">
        <v>1081</v>
      </c>
      <c r="C37" s="402" t="s">
        <v>1079</v>
      </c>
      <c r="D37" s="1158"/>
      <c r="E37" s="604" t="s">
        <v>1862</v>
      </c>
      <c r="F37" s="377" t="s">
        <v>1803</v>
      </c>
      <c r="G37" s="377" t="s">
        <v>2393</v>
      </c>
      <c r="H37" s="374">
        <f>'F15 PROG. ACTIVIDADES'!AA37</f>
        <v>0</v>
      </c>
      <c r="I37" s="374">
        <f>'F15 PROG. ACTIVIDADES'!M37</f>
        <v>10</v>
      </c>
      <c r="J37" s="700">
        <f t="shared" si="3"/>
        <v>0</v>
      </c>
      <c r="K37" s="701">
        <f t="shared" si="4"/>
        <v>0</v>
      </c>
      <c r="L37" s="191"/>
      <c r="M37" s="191"/>
      <c r="N37" s="191"/>
      <c r="O37" s="191"/>
      <c r="P37" s="191"/>
      <c r="Q37" s="191"/>
      <c r="R37" s="191"/>
      <c r="S37" s="191"/>
      <c r="T37" s="191"/>
      <c r="U37" s="191"/>
      <c r="V37" s="191"/>
      <c r="W37" s="191"/>
      <c r="X37" s="702">
        <f t="shared" si="2"/>
        <v>0</v>
      </c>
    </row>
    <row r="38" spans="1:24" ht="38.25" x14ac:dyDescent="0.2">
      <c r="A38" s="1159"/>
      <c r="B38" s="379" t="s">
        <v>1081</v>
      </c>
      <c r="C38" s="402" t="s">
        <v>1079</v>
      </c>
      <c r="D38" s="1158"/>
      <c r="E38" s="604" t="s">
        <v>1864</v>
      </c>
      <c r="F38" s="377" t="s">
        <v>1819</v>
      </c>
      <c r="G38" s="377" t="s">
        <v>2393</v>
      </c>
      <c r="H38" s="374">
        <f>'F15 PROG. ACTIVIDADES'!AA38</f>
        <v>0</v>
      </c>
      <c r="I38" s="374">
        <f>'F15 PROG. ACTIVIDADES'!M38</f>
        <v>10</v>
      </c>
      <c r="J38" s="700">
        <f t="shared" si="3"/>
        <v>0</v>
      </c>
      <c r="K38" s="701">
        <f t="shared" si="4"/>
        <v>0</v>
      </c>
      <c r="L38" s="191"/>
      <c r="M38" s="191"/>
      <c r="N38" s="191"/>
      <c r="O38" s="191"/>
      <c r="P38" s="191"/>
      <c r="Q38" s="191"/>
      <c r="R38" s="191"/>
      <c r="S38" s="191"/>
      <c r="T38" s="191"/>
      <c r="U38" s="191"/>
      <c r="V38" s="191"/>
      <c r="W38" s="191"/>
      <c r="X38" s="702">
        <f t="shared" si="2"/>
        <v>0</v>
      </c>
    </row>
    <row r="39" spans="1:24" ht="38.25" x14ac:dyDescent="0.2">
      <c r="A39" s="1159"/>
      <c r="B39" s="379" t="s">
        <v>1081</v>
      </c>
      <c r="C39" s="610"/>
      <c r="D39" s="1158"/>
      <c r="E39" s="604" t="s">
        <v>1865</v>
      </c>
      <c r="F39" s="377" t="s">
        <v>1866</v>
      </c>
      <c r="G39" s="377" t="s">
        <v>1867</v>
      </c>
      <c r="H39" s="374">
        <f>'F15 PROG. ACTIVIDADES'!AA39</f>
        <v>0</v>
      </c>
      <c r="I39" s="374">
        <f>'F15 PROG. ACTIVIDADES'!M39</f>
        <v>10</v>
      </c>
      <c r="J39" s="700">
        <f t="shared" si="3"/>
        <v>0</v>
      </c>
      <c r="K39" s="701">
        <f t="shared" si="4"/>
        <v>0</v>
      </c>
      <c r="L39" s="191"/>
      <c r="M39" s="191"/>
      <c r="N39" s="191"/>
      <c r="O39" s="191"/>
      <c r="P39" s="191"/>
      <c r="Q39" s="191"/>
      <c r="R39" s="191"/>
      <c r="S39" s="191"/>
      <c r="T39" s="191"/>
      <c r="U39" s="191"/>
      <c r="V39" s="191"/>
      <c r="W39" s="191"/>
      <c r="X39" s="702">
        <f t="shared" si="2"/>
        <v>0</v>
      </c>
    </row>
    <row r="40" spans="1:24" ht="25.5" x14ac:dyDescent="0.2">
      <c r="A40" s="1159"/>
      <c r="B40" s="379" t="s">
        <v>1081</v>
      </c>
      <c r="C40" s="610" t="s">
        <v>1208</v>
      </c>
      <c r="D40" s="1158"/>
      <c r="E40" s="604" t="s">
        <v>1286</v>
      </c>
      <c r="F40" s="377" t="s">
        <v>1808</v>
      </c>
      <c r="G40" s="377" t="s">
        <v>1284</v>
      </c>
      <c r="H40" s="374">
        <f>'F15 PROG. ACTIVIDADES'!AA40</f>
        <v>0</v>
      </c>
      <c r="I40" s="374">
        <f>'F15 PROG. ACTIVIDADES'!M40</f>
        <v>10</v>
      </c>
      <c r="J40" s="700">
        <f t="shared" si="3"/>
        <v>0</v>
      </c>
      <c r="K40" s="701">
        <f t="shared" si="4"/>
        <v>0</v>
      </c>
      <c r="L40" s="191"/>
      <c r="M40" s="191"/>
      <c r="N40" s="191"/>
      <c r="O40" s="191"/>
      <c r="P40" s="191"/>
      <c r="Q40" s="191"/>
      <c r="R40" s="191"/>
      <c r="S40" s="191"/>
      <c r="T40" s="191"/>
      <c r="U40" s="191"/>
      <c r="V40" s="191"/>
      <c r="W40" s="191"/>
      <c r="X40" s="702">
        <f t="shared" si="2"/>
        <v>0</v>
      </c>
    </row>
    <row r="41" spans="1:24" ht="38.25" x14ac:dyDescent="0.2">
      <c r="A41" s="1159"/>
      <c r="B41" s="379" t="s">
        <v>1081</v>
      </c>
      <c r="C41" s="610"/>
      <c r="D41" s="1158"/>
      <c r="E41" s="604" t="s">
        <v>1639</v>
      </c>
      <c r="F41" s="377" t="s">
        <v>1868</v>
      </c>
      <c r="G41" s="377" t="s">
        <v>1869</v>
      </c>
      <c r="H41" s="374">
        <f>'F15 PROG. ACTIVIDADES'!AA41</f>
        <v>0</v>
      </c>
      <c r="I41" s="374">
        <f>'F15 PROG. ACTIVIDADES'!M41</f>
        <v>10</v>
      </c>
      <c r="J41" s="700">
        <f t="shared" si="3"/>
        <v>0</v>
      </c>
      <c r="K41" s="701">
        <f t="shared" si="4"/>
        <v>0</v>
      </c>
      <c r="L41" s="191"/>
      <c r="M41" s="191"/>
      <c r="N41" s="191"/>
      <c r="O41" s="191"/>
      <c r="P41" s="191"/>
      <c r="Q41" s="191"/>
      <c r="R41" s="191"/>
      <c r="S41" s="191"/>
      <c r="T41" s="191"/>
      <c r="U41" s="191"/>
      <c r="V41" s="191"/>
      <c r="W41" s="191"/>
      <c r="X41" s="702">
        <f t="shared" si="2"/>
        <v>0</v>
      </c>
    </row>
    <row r="42" spans="1:24" ht="25.5" x14ac:dyDescent="0.2">
      <c r="A42" s="1159">
        <v>12</v>
      </c>
      <c r="B42" s="379" t="s">
        <v>1081</v>
      </c>
      <c r="C42" s="610" t="s">
        <v>1079</v>
      </c>
      <c r="D42" s="1158" t="s">
        <v>1872</v>
      </c>
      <c r="E42" s="604" t="s">
        <v>1873</v>
      </c>
      <c r="F42" s="377" t="s">
        <v>1803</v>
      </c>
      <c r="G42" s="377" t="s">
        <v>2393</v>
      </c>
      <c r="H42" s="374">
        <f>'F15 PROG. ACTIVIDADES'!AA42</f>
        <v>0</v>
      </c>
      <c r="I42" s="374">
        <f>'F15 PROG. ACTIVIDADES'!M42</f>
        <v>10</v>
      </c>
      <c r="J42" s="700">
        <f t="shared" si="3"/>
        <v>0</v>
      </c>
      <c r="K42" s="701">
        <f t="shared" si="4"/>
        <v>0</v>
      </c>
      <c r="L42" s="191"/>
      <c r="M42" s="191"/>
      <c r="N42" s="191"/>
      <c r="O42" s="191"/>
      <c r="P42" s="191"/>
      <c r="Q42" s="191"/>
      <c r="R42" s="191"/>
      <c r="S42" s="191"/>
      <c r="T42" s="191"/>
      <c r="U42" s="191"/>
      <c r="V42" s="191"/>
      <c r="W42" s="191"/>
      <c r="X42" s="702">
        <f t="shared" si="2"/>
        <v>0</v>
      </c>
    </row>
    <row r="43" spans="1:24" ht="25.5" x14ac:dyDescent="0.2">
      <c r="A43" s="1159"/>
      <c r="B43" s="379" t="s">
        <v>1081</v>
      </c>
      <c r="C43" s="610" t="s">
        <v>1079</v>
      </c>
      <c r="D43" s="1158"/>
      <c r="E43" s="604" t="s">
        <v>1875</v>
      </c>
      <c r="F43" s="377" t="s">
        <v>1803</v>
      </c>
      <c r="G43" s="377" t="s">
        <v>2393</v>
      </c>
      <c r="H43" s="374">
        <f>'F15 PROG. ACTIVIDADES'!AA43</f>
        <v>0</v>
      </c>
      <c r="I43" s="374">
        <f>'F15 PROG. ACTIVIDADES'!M43</f>
        <v>10</v>
      </c>
      <c r="J43" s="700">
        <f t="shared" si="3"/>
        <v>0</v>
      </c>
      <c r="K43" s="701">
        <f t="shared" si="4"/>
        <v>0</v>
      </c>
      <c r="L43" s="191"/>
      <c r="M43" s="191"/>
      <c r="N43" s="191"/>
      <c r="O43" s="191"/>
      <c r="P43" s="191"/>
      <c r="Q43" s="191"/>
      <c r="R43" s="191"/>
      <c r="S43" s="191"/>
      <c r="T43" s="191"/>
      <c r="U43" s="191"/>
      <c r="V43" s="191"/>
      <c r="W43" s="191"/>
      <c r="X43" s="702">
        <f t="shared" si="2"/>
        <v>0</v>
      </c>
    </row>
    <row r="44" spans="1:24" ht="25.5" x14ac:dyDescent="0.2">
      <c r="A44" s="626">
        <v>13</v>
      </c>
      <c r="B44" s="379" t="s">
        <v>1081</v>
      </c>
      <c r="C44" s="610" t="s">
        <v>1079</v>
      </c>
      <c r="D44" s="608" t="s">
        <v>1877</v>
      </c>
      <c r="E44" s="604" t="s">
        <v>1878</v>
      </c>
      <c r="F44" s="377" t="s">
        <v>1803</v>
      </c>
      <c r="G44" s="377" t="s">
        <v>2393</v>
      </c>
      <c r="H44" s="374">
        <f>'F15 PROG. ACTIVIDADES'!AA44</f>
        <v>0</v>
      </c>
      <c r="I44" s="374">
        <f>'F15 PROG. ACTIVIDADES'!M44</f>
        <v>10</v>
      </c>
      <c r="J44" s="700">
        <f t="shared" si="3"/>
        <v>0</v>
      </c>
      <c r="K44" s="701">
        <f t="shared" si="4"/>
        <v>0</v>
      </c>
      <c r="L44" s="191"/>
      <c r="M44" s="191"/>
      <c r="N44" s="191"/>
      <c r="O44" s="191"/>
      <c r="P44" s="191"/>
      <c r="Q44" s="191"/>
      <c r="R44" s="191"/>
      <c r="S44" s="191"/>
      <c r="T44" s="191"/>
      <c r="U44" s="191"/>
      <c r="V44" s="191"/>
      <c r="W44" s="191"/>
      <c r="X44" s="702">
        <f t="shared" si="2"/>
        <v>0</v>
      </c>
    </row>
    <row r="45" spans="1:24" ht="25.5" x14ac:dyDescent="0.2">
      <c r="A45" s="1159">
        <v>14</v>
      </c>
      <c r="B45" s="379" t="s">
        <v>1081</v>
      </c>
      <c r="C45" s="610" t="s">
        <v>1079</v>
      </c>
      <c r="D45" s="1158" t="s">
        <v>1880</v>
      </c>
      <c r="E45" s="604" t="s">
        <v>1881</v>
      </c>
      <c r="F45" s="377" t="s">
        <v>1803</v>
      </c>
      <c r="G45" s="377" t="s">
        <v>2393</v>
      </c>
      <c r="H45" s="374">
        <f>'F15 PROG. ACTIVIDADES'!AA45</f>
        <v>0</v>
      </c>
      <c r="I45" s="374">
        <f>'F15 PROG. ACTIVIDADES'!M45</f>
        <v>10</v>
      </c>
      <c r="J45" s="700">
        <f t="shared" si="3"/>
        <v>0</v>
      </c>
      <c r="K45" s="701">
        <f t="shared" si="4"/>
        <v>0</v>
      </c>
      <c r="L45" s="191"/>
      <c r="M45" s="191"/>
      <c r="N45" s="191"/>
      <c r="O45" s="191"/>
      <c r="P45" s="191"/>
      <c r="Q45" s="191"/>
      <c r="R45" s="191"/>
      <c r="S45" s="191"/>
      <c r="T45" s="191"/>
      <c r="U45" s="191"/>
      <c r="V45" s="191"/>
      <c r="W45" s="191"/>
      <c r="X45" s="702">
        <f t="shared" si="2"/>
        <v>0</v>
      </c>
    </row>
    <row r="46" spans="1:24" ht="25.5" x14ac:dyDescent="0.2">
      <c r="A46" s="1159"/>
      <c r="B46" s="379" t="s">
        <v>1081</v>
      </c>
      <c r="C46" s="610" t="s">
        <v>1079</v>
      </c>
      <c r="D46" s="1158"/>
      <c r="E46" s="604" t="s">
        <v>1883</v>
      </c>
      <c r="F46" s="377" t="s">
        <v>1857</v>
      </c>
      <c r="G46" s="377" t="s">
        <v>2393</v>
      </c>
      <c r="H46" s="374">
        <f>'F15 PROG. ACTIVIDADES'!AA46</f>
        <v>0</v>
      </c>
      <c r="I46" s="374">
        <f>'F15 PROG. ACTIVIDADES'!M46</f>
        <v>10</v>
      </c>
      <c r="J46" s="700">
        <f t="shared" si="3"/>
        <v>0</v>
      </c>
      <c r="K46" s="701">
        <f t="shared" si="4"/>
        <v>0</v>
      </c>
      <c r="L46" s="191"/>
      <c r="M46" s="191"/>
      <c r="N46" s="191"/>
      <c r="O46" s="191"/>
      <c r="P46" s="191"/>
      <c r="Q46" s="191"/>
      <c r="R46" s="191"/>
      <c r="S46" s="191"/>
      <c r="T46" s="191"/>
      <c r="U46" s="191"/>
      <c r="V46" s="191"/>
      <c r="W46" s="191"/>
      <c r="X46" s="702">
        <f t="shared" si="2"/>
        <v>0</v>
      </c>
    </row>
    <row r="47" spans="1:24" ht="25.5" x14ac:dyDescent="0.2">
      <c r="A47" s="626">
        <v>15</v>
      </c>
      <c r="B47" s="379" t="s">
        <v>1081</v>
      </c>
      <c r="C47" s="610" t="s">
        <v>1885</v>
      </c>
      <c r="D47" s="604" t="s">
        <v>1886</v>
      </c>
      <c r="E47" s="604" t="s">
        <v>1887</v>
      </c>
      <c r="F47" s="377" t="s">
        <v>2470</v>
      </c>
      <c r="G47" s="377" t="s">
        <v>2393</v>
      </c>
      <c r="H47" s="374">
        <f>'F15 PROG. ACTIVIDADES'!AA47</f>
        <v>0</v>
      </c>
      <c r="I47" s="374">
        <f>'F15 PROG. ACTIVIDADES'!M47</f>
        <v>10</v>
      </c>
      <c r="J47" s="700">
        <f t="shared" si="3"/>
        <v>0</v>
      </c>
      <c r="K47" s="701">
        <f t="shared" si="4"/>
        <v>0</v>
      </c>
      <c r="L47" s="191"/>
      <c r="M47" s="191"/>
      <c r="N47" s="191"/>
      <c r="O47" s="191"/>
      <c r="P47" s="191"/>
      <c r="Q47" s="191"/>
      <c r="R47" s="191"/>
      <c r="S47" s="191"/>
      <c r="T47" s="191"/>
      <c r="U47" s="191"/>
      <c r="V47" s="191"/>
      <c r="W47" s="191"/>
      <c r="X47" s="702">
        <f t="shared" si="2"/>
        <v>0</v>
      </c>
    </row>
    <row r="48" spans="1:24" ht="38.25" x14ac:dyDescent="0.2">
      <c r="A48" s="1159">
        <v>16</v>
      </c>
      <c r="B48" s="402" t="s">
        <v>1825</v>
      </c>
      <c r="C48" s="610" t="s">
        <v>1079</v>
      </c>
      <c r="D48" s="1091" t="s">
        <v>1889</v>
      </c>
      <c r="E48" s="604" t="s">
        <v>1890</v>
      </c>
      <c r="F48" s="377" t="s">
        <v>1812</v>
      </c>
      <c r="G48" s="377" t="s">
        <v>1891</v>
      </c>
      <c r="H48" s="374">
        <f>'F15 PROG. ACTIVIDADES'!AA48</f>
        <v>0</v>
      </c>
      <c r="I48" s="374">
        <f>'F15 PROG. ACTIVIDADES'!M48</f>
        <v>20</v>
      </c>
      <c r="J48" s="700">
        <f t="shared" si="3"/>
        <v>0</v>
      </c>
      <c r="K48" s="701">
        <f t="shared" si="4"/>
        <v>0</v>
      </c>
      <c r="L48" s="191"/>
      <c r="M48" s="191"/>
      <c r="N48" s="191"/>
      <c r="O48" s="191"/>
      <c r="P48" s="191"/>
      <c r="Q48" s="191"/>
      <c r="R48" s="191"/>
      <c r="S48" s="191"/>
      <c r="T48" s="191"/>
      <c r="U48" s="191"/>
      <c r="V48" s="191"/>
      <c r="W48" s="191"/>
      <c r="X48" s="702">
        <f t="shared" si="2"/>
        <v>0</v>
      </c>
    </row>
    <row r="49" spans="1:24" ht="25.5" customHeight="1" x14ac:dyDescent="0.2">
      <c r="A49" s="1159"/>
      <c r="B49" s="379" t="s">
        <v>10</v>
      </c>
      <c r="C49" s="610" t="s">
        <v>1079</v>
      </c>
      <c r="D49" s="1091"/>
      <c r="E49" s="1091" t="s">
        <v>1894</v>
      </c>
      <c r="F49" s="377" t="s">
        <v>1800</v>
      </c>
      <c r="G49" s="377" t="s">
        <v>1895</v>
      </c>
      <c r="H49" s="374">
        <f>'F15 PROG. ACTIVIDADES'!AA49</f>
        <v>0</v>
      </c>
      <c r="I49" s="374">
        <f>'F15 PROG. ACTIVIDADES'!M49</f>
        <v>20</v>
      </c>
      <c r="J49" s="700">
        <f t="shared" si="3"/>
        <v>0</v>
      </c>
      <c r="K49" s="701">
        <f t="shared" si="4"/>
        <v>0</v>
      </c>
      <c r="L49" s="191"/>
      <c r="M49" s="191"/>
      <c r="N49" s="191"/>
      <c r="O49" s="191"/>
      <c r="P49" s="191"/>
      <c r="Q49" s="191"/>
      <c r="R49" s="191"/>
      <c r="S49" s="191"/>
      <c r="T49" s="191"/>
      <c r="U49" s="191"/>
      <c r="V49" s="191"/>
      <c r="W49" s="191"/>
      <c r="X49" s="702">
        <f t="shared" si="2"/>
        <v>0</v>
      </c>
    </row>
    <row r="50" spans="1:24" ht="25.5" x14ac:dyDescent="0.2">
      <c r="A50" s="1159"/>
      <c r="B50" s="379" t="s">
        <v>10</v>
      </c>
      <c r="C50" s="610" t="s">
        <v>1079</v>
      </c>
      <c r="D50" s="1091"/>
      <c r="E50" s="1091"/>
      <c r="F50" s="377" t="s">
        <v>1803</v>
      </c>
      <c r="G50" s="377" t="s">
        <v>1895</v>
      </c>
      <c r="H50" s="374">
        <f>'F15 PROG. ACTIVIDADES'!AA50</f>
        <v>0</v>
      </c>
      <c r="I50" s="374">
        <f>'F15 PROG. ACTIVIDADES'!M50</f>
        <v>20</v>
      </c>
      <c r="J50" s="700">
        <f t="shared" si="3"/>
        <v>0</v>
      </c>
      <c r="K50" s="701">
        <f t="shared" si="4"/>
        <v>0</v>
      </c>
      <c r="L50" s="191"/>
      <c r="M50" s="191"/>
      <c r="N50" s="191"/>
      <c r="O50" s="191"/>
      <c r="P50" s="191"/>
      <c r="Q50" s="191"/>
      <c r="R50" s="191"/>
      <c r="S50" s="191"/>
      <c r="T50" s="191"/>
      <c r="U50" s="191"/>
      <c r="V50" s="191"/>
      <c r="W50" s="191"/>
      <c r="X50" s="702">
        <f t="shared" si="2"/>
        <v>0</v>
      </c>
    </row>
    <row r="51" spans="1:24" ht="25.5" x14ac:dyDescent="0.2">
      <c r="A51" s="1159"/>
      <c r="B51" s="379" t="s">
        <v>10</v>
      </c>
      <c r="C51" s="610" t="s">
        <v>1079</v>
      </c>
      <c r="D51" s="1091"/>
      <c r="E51" s="1091"/>
      <c r="F51" s="377" t="s">
        <v>1804</v>
      </c>
      <c r="G51" s="377" t="s">
        <v>1895</v>
      </c>
      <c r="H51" s="374">
        <f>'F15 PROG. ACTIVIDADES'!AA51</f>
        <v>0</v>
      </c>
      <c r="I51" s="374">
        <f>'F15 PROG. ACTIVIDADES'!M51</f>
        <v>20</v>
      </c>
      <c r="J51" s="700">
        <f t="shared" si="3"/>
        <v>0</v>
      </c>
      <c r="K51" s="701">
        <f t="shared" si="4"/>
        <v>0</v>
      </c>
      <c r="L51" s="191"/>
      <c r="M51" s="191"/>
      <c r="N51" s="191"/>
      <c r="O51" s="191"/>
      <c r="P51" s="191"/>
      <c r="Q51" s="191"/>
      <c r="R51" s="191"/>
      <c r="S51" s="191"/>
      <c r="T51" s="191"/>
      <c r="U51" s="191"/>
      <c r="V51" s="191"/>
      <c r="W51" s="191"/>
      <c r="X51" s="702">
        <f t="shared" si="2"/>
        <v>0</v>
      </c>
    </row>
    <row r="52" spans="1:24" ht="25.5" x14ac:dyDescent="0.2">
      <c r="A52" s="1159">
        <v>17</v>
      </c>
      <c r="B52" s="379" t="s">
        <v>1081</v>
      </c>
      <c r="C52" s="610"/>
      <c r="D52" s="1158" t="s">
        <v>1137</v>
      </c>
      <c r="E52" s="604" t="s">
        <v>1140</v>
      </c>
      <c r="F52" s="377" t="s">
        <v>1806</v>
      </c>
      <c r="G52" s="377" t="s">
        <v>1139</v>
      </c>
      <c r="H52" s="374">
        <f>'F15 PROG. ACTIVIDADES'!AA52</f>
        <v>0</v>
      </c>
      <c r="I52" s="374">
        <f>'F15 PROG. ACTIVIDADES'!M52</f>
        <v>10</v>
      </c>
      <c r="J52" s="700">
        <f t="shared" si="3"/>
        <v>0</v>
      </c>
      <c r="K52" s="701">
        <f t="shared" si="4"/>
        <v>0</v>
      </c>
      <c r="L52" s="191"/>
      <c r="M52" s="191"/>
      <c r="N52" s="191"/>
      <c r="O52" s="191"/>
      <c r="P52" s="191"/>
      <c r="Q52" s="191"/>
      <c r="R52" s="191"/>
      <c r="S52" s="191"/>
      <c r="T52" s="191"/>
      <c r="U52" s="191"/>
      <c r="V52" s="191"/>
      <c r="W52" s="191"/>
      <c r="X52" s="702">
        <f t="shared" si="2"/>
        <v>0</v>
      </c>
    </row>
    <row r="53" spans="1:24" ht="25.5" x14ac:dyDescent="0.2">
      <c r="A53" s="1159"/>
      <c r="B53" s="379" t="s">
        <v>1081</v>
      </c>
      <c r="C53" s="402" t="s">
        <v>1208</v>
      </c>
      <c r="D53" s="1158"/>
      <c r="E53" s="604" t="s">
        <v>2534</v>
      </c>
      <c r="F53" s="377" t="s">
        <v>72</v>
      </c>
      <c r="G53" s="377" t="s">
        <v>1085</v>
      </c>
      <c r="H53" s="374">
        <f>'F15 PROG. ACTIVIDADES'!AA53</f>
        <v>0</v>
      </c>
      <c r="I53" s="374">
        <f>'F15 PROG. ACTIVIDADES'!M53</f>
        <v>10</v>
      </c>
      <c r="J53" s="700">
        <f t="shared" si="3"/>
        <v>0</v>
      </c>
      <c r="K53" s="701">
        <f t="shared" si="4"/>
        <v>0</v>
      </c>
      <c r="L53" s="191"/>
      <c r="M53" s="191"/>
      <c r="N53" s="191"/>
      <c r="O53" s="191"/>
      <c r="P53" s="191"/>
      <c r="Q53" s="191"/>
      <c r="R53" s="191"/>
      <c r="S53" s="191"/>
      <c r="T53" s="191"/>
      <c r="U53" s="191"/>
      <c r="V53" s="191"/>
      <c r="W53" s="191"/>
      <c r="X53" s="702">
        <f t="shared" si="2"/>
        <v>0</v>
      </c>
    </row>
    <row r="54" spans="1:24" ht="25.5" x14ac:dyDescent="0.2">
      <c r="A54" s="1159"/>
      <c r="B54" s="379" t="s">
        <v>1081</v>
      </c>
      <c r="C54" s="402" t="s">
        <v>1208</v>
      </c>
      <c r="D54" s="1158"/>
      <c r="E54" s="604" t="s">
        <v>1292</v>
      </c>
      <c r="F54" s="610" t="s">
        <v>1808</v>
      </c>
      <c r="G54" s="379" t="s">
        <v>1289</v>
      </c>
      <c r="H54" s="374">
        <f>'F15 PROG. ACTIVIDADES'!AA54</f>
        <v>0</v>
      </c>
      <c r="I54" s="374">
        <f>'F15 PROG. ACTIVIDADES'!M54</f>
        <v>10</v>
      </c>
      <c r="J54" s="700">
        <f t="shared" si="3"/>
        <v>0</v>
      </c>
      <c r="K54" s="701">
        <f t="shared" si="4"/>
        <v>0</v>
      </c>
      <c r="L54" s="191"/>
      <c r="M54" s="191"/>
      <c r="N54" s="191"/>
      <c r="O54" s="191"/>
      <c r="P54" s="191"/>
      <c r="Q54" s="191"/>
      <c r="R54" s="191"/>
      <c r="S54" s="191"/>
      <c r="T54" s="191"/>
      <c r="U54" s="191"/>
      <c r="V54" s="191"/>
      <c r="W54" s="191"/>
      <c r="X54" s="702">
        <f t="shared" si="2"/>
        <v>0</v>
      </c>
    </row>
    <row r="55" spans="1:24" ht="38.25" x14ac:dyDescent="0.2">
      <c r="A55" s="626">
        <v>18</v>
      </c>
      <c r="B55" s="379" t="s">
        <v>1081</v>
      </c>
      <c r="C55" s="610" t="s">
        <v>1082</v>
      </c>
      <c r="D55" s="608" t="s">
        <v>1083</v>
      </c>
      <c r="E55" s="604" t="s">
        <v>1636</v>
      </c>
      <c r="F55" s="377" t="s">
        <v>1897</v>
      </c>
      <c r="G55" s="377" t="s">
        <v>1085</v>
      </c>
      <c r="H55" s="374">
        <f>'F15 PROG. ACTIVIDADES'!AA55</f>
        <v>0</v>
      </c>
      <c r="I55" s="374">
        <f>'F15 PROG. ACTIVIDADES'!M55</f>
        <v>10</v>
      </c>
      <c r="J55" s="700">
        <f t="shared" si="3"/>
        <v>0</v>
      </c>
      <c r="K55" s="701">
        <f t="shared" si="4"/>
        <v>0</v>
      </c>
      <c r="L55" s="191"/>
      <c r="M55" s="191"/>
      <c r="N55" s="191"/>
      <c r="O55" s="191"/>
      <c r="P55" s="191"/>
      <c r="Q55" s="191"/>
      <c r="R55" s="191"/>
      <c r="S55" s="191"/>
      <c r="T55" s="191"/>
      <c r="U55" s="191"/>
      <c r="V55" s="191"/>
      <c r="W55" s="191"/>
      <c r="X55" s="702">
        <f t="shared" si="2"/>
        <v>0</v>
      </c>
    </row>
    <row r="56" spans="1:24" ht="38.25" customHeight="1" x14ac:dyDescent="0.2">
      <c r="A56" s="1159">
        <v>19</v>
      </c>
      <c r="B56" s="379" t="s">
        <v>10</v>
      </c>
      <c r="C56" s="610" t="s">
        <v>1079</v>
      </c>
      <c r="D56" s="1091" t="s">
        <v>1109</v>
      </c>
      <c r="E56" s="422" t="s">
        <v>1113</v>
      </c>
      <c r="F56" s="422" t="s">
        <v>1898</v>
      </c>
      <c r="G56" s="406" t="s">
        <v>1345</v>
      </c>
      <c r="H56" s="374">
        <f>'F15 PROG. ACTIVIDADES'!AA56</f>
        <v>0</v>
      </c>
      <c r="I56" s="374">
        <f>'F15 PROG. ACTIVIDADES'!M56</f>
        <v>30</v>
      </c>
      <c r="J56" s="700">
        <f t="shared" si="3"/>
        <v>0</v>
      </c>
      <c r="K56" s="701">
        <f t="shared" si="4"/>
        <v>0</v>
      </c>
      <c r="L56" s="191"/>
      <c r="M56" s="191"/>
      <c r="N56" s="191"/>
      <c r="O56" s="191"/>
      <c r="P56" s="191"/>
      <c r="Q56" s="191"/>
      <c r="R56" s="191"/>
      <c r="S56" s="191"/>
      <c r="T56" s="191"/>
      <c r="U56" s="191"/>
      <c r="V56" s="191"/>
      <c r="W56" s="191"/>
      <c r="X56" s="702">
        <f t="shared" si="2"/>
        <v>0</v>
      </c>
    </row>
    <row r="57" spans="1:24" ht="51" x14ac:dyDescent="0.2">
      <c r="A57" s="1159"/>
      <c r="B57" s="379" t="s">
        <v>10</v>
      </c>
      <c r="C57" s="610" t="s">
        <v>1079</v>
      </c>
      <c r="D57" s="1091"/>
      <c r="E57" s="422" t="s">
        <v>1116</v>
      </c>
      <c r="F57" s="407" t="s">
        <v>1899</v>
      </c>
      <c r="G57" s="406" t="s">
        <v>1345</v>
      </c>
      <c r="H57" s="374">
        <f>'F15 PROG. ACTIVIDADES'!AA57</f>
        <v>0</v>
      </c>
      <c r="I57" s="374">
        <f>'F15 PROG. ACTIVIDADES'!M57</f>
        <v>30</v>
      </c>
      <c r="J57" s="700">
        <f t="shared" si="3"/>
        <v>0</v>
      </c>
      <c r="K57" s="701">
        <f t="shared" si="4"/>
        <v>0</v>
      </c>
      <c r="L57" s="191"/>
      <c r="M57" s="191"/>
      <c r="N57" s="191"/>
      <c r="O57" s="191"/>
      <c r="P57" s="191"/>
      <c r="Q57" s="191"/>
      <c r="R57" s="191"/>
      <c r="S57" s="191"/>
      <c r="T57" s="191"/>
      <c r="U57" s="191"/>
      <c r="V57" s="191"/>
      <c r="W57" s="191"/>
      <c r="X57" s="702">
        <f t="shared" si="2"/>
        <v>0</v>
      </c>
    </row>
    <row r="58" spans="1:24" ht="51" x14ac:dyDescent="0.2">
      <c r="A58" s="1159"/>
      <c r="B58" s="379" t="s">
        <v>10</v>
      </c>
      <c r="C58" s="610" t="s">
        <v>1079</v>
      </c>
      <c r="D58" s="1091"/>
      <c r="E58" s="422" t="s">
        <v>1119</v>
      </c>
      <c r="F58" s="407" t="s">
        <v>1900</v>
      </c>
      <c r="G58" s="406" t="s">
        <v>1345</v>
      </c>
      <c r="H58" s="374">
        <f>'F15 PROG. ACTIVIDADES'!AA58</f>
        <v>0</v>
      </c>
      <c r="I58" s="374">
        <f>'F15 PROG. ACTIVIDADES'!M58</f>
        <v>30</v>
      </c>
      <c r="J58" s="700">
        <f t="shared" si="3"/>
        <v>0</v>
      </c>
      <c r="K58" s="701">
        <f t="shared" si="4"/>
        <v>0</v>
      </c>
      <c r="L58" s="191"/>
      <c r="M58" s="191"/>
      <c r="N58" s="191"/>
      <c r="O58" s="191"/>
      <c r="P58" s="191"/>
      <c r="Q58" s="191"/>
      <c r="R58" s="191"/>
      <c r="S58" s="191"/>
      <c r="T58" s="191"/>
      <c r="U58" s="191"/>
      <c r="V58" s="191"/>
      <c r="W58" s="191"/>
      <c r="X58" s="702">
        <f t="shared" si="2"/>
        <v>0</v>
      </c>
    </row>
    <row r="59" spans="1:24" ht="51" x14ac:dyDescent="0.2">
      <c r="A59" s="1159"/>
      <c r="B59" s="379" t="s">
        <v>10</v>
      </c>
      <c r="C59" s="610" t="s">
        <v>1079</v>
      </c>
      <c r="D59" s="1091"/>
      <c r="E59" s="422" t="s">
        <v>1121</v>
      </c>
      <c r="F59" s="407" t="s">
        <v>1901</v>
      </c>
      <c r="G59" s="406" t="s">
        <v>1345</v>
      </c>
      <c r="H59" s="374">
        <f>'F15 PROG. ACTIVIDADES'!AA59</f>
        <v>0</v>
      </c>
      <c r="I59" s="374">
        <f>'F15 PROG. ACTIVIDADES'!M59</f>
        <v>30</v>
      </c>
      <c r="J59" s="700">
        <f t="shared" si="3"/>
        <v>0</v>
      </c>
      <c r="K59" s="701">
        <f t="shared" si="4"/>
        <v>0</v>
      </c>
      <c r="L59" s="191"/>
      <c r="M59" s="191"/>
      <c r="N59" s="191"/>
      <c r="O59" s="191"/>
      <c r="P59" s="191"/>
      <c r="Q59" s="191"/>
      <c r="R59" s="191"/>
      <c r="S59" s="191"/>
      <c r="T59" s="191"/>
      <c r="U59" s="191"/>
      <c r="V59" s="191"/>
      <c r="W59" s="191"/>
      <c r="X59" s="702">
        <f t="shared" si="2"/>
        <v>0</v>
      </c>
    </row>
    <row r="60" spans="1:24" ht="63.75" customHeight="1" x14ac:dyDescent="0.2">
      <c r="A60" s="1159">
        <v>20</v>
      </c>
      <c r="B60" s="379" t="s">
        <v>1122</v>
      </c>
      <c r="C60" s="610" t="s">
        <v>1079</v>
      </c>
      <c r="D60" s="1091" t="s">
        <v>999</v>
      </c>
      <c r="E60" s="629" t="s">
        <v>1124</v>
      </c>
      <c r="F60" s="407" t="s">
        <v>1903</v>
      </c>
      <c r="G60" s="406" t="s">
        <v>1345</v>
      </c>
      <c r="H60" s="374">
        <f>'F15 PROG. ACTIVIDADES'!AA60</f>
        <v>0</v>
      </c>
      <c r="I60" s="374">
        <f>'F15 PROG. ACTIVIDADES'!M60</f>
        <v>30</v>
      </c>
      <c r="J60" s="700">
        <f t="shared" si="3"/>
        <v>0</v>
      </c>
      <c r="K60" s="701">
        <f t="shared" si="4"/>
        <v>0</v>
      </c>
      <c r="L60" s="191"/>
      <c r="M60" s="191"/>
      <c r="N60" s="191"/>
      <c r="O60" s="191"/>
      <c r="P60" s="191"/>
      <c r="Q60" s="191"/>
      <c r="R60" s="191"/>
      <c r="S60" s="191"/>
      <c r="T60" s="191"/>
      <c r="U60" s="191"/>
      <c r="V60" s="191"/>
      <c r="W60" s="191"/>
      <c r="X60" s="702">
        <f t="shared" si="2"/>
        <v>0</v>
      </c>
    </row>
    <row r="61" spans="1:24" ht="51" x14ac:dyDescent="0.2">
      <c r="A61" s="1159"/>
      <c r="B61" s="379" t="s">
        <v>10</v>
      </c>
      <c r="C61" s="610" t="s">
        <v>1079</v>
      </c>
      <c r="D61" s="1091"/>
      <c r="E61" s="629" t="s">
        <v>1126</v>
      </c>
      <c r="F61" s="407" t="s">
        <v>1905</v>
      </c>
      <c r="G61" s="406" t="s">
        <v>1345</v>
      </c>
      <c r="H61" s="374">
        <f>'F15 PROG. ACTIVIDADES'!AA61</f>
        <v>0</v>
      </c>
      <c r="I61" s="374">
        <f>'F15 PROG. ACTIVIDADES'!M61</f>
        <v>30</v>
      </c>
      <c r="J61" s="700">
        <f t="shared" si="3"/>
        <v>0</v>
      </c>
      <c r="K61" s="701">
        <f t="shared" si="4"/>
        <v>0</v>
      </c>
      <c r="L61" s="191"/>
      <c r="M61" s="191"/>
      <c r="N61" s="191"/>
      <c r="O61" s="191"/>
      <c r="P61" s="191"/>
      <c r="Q61" s="191"/>
      <c r="R61" s="191"/>
      <c r="S61" s="191"/>
      <c r="T61" s="191"/>
      <c r="U61" s="191"/>
      <c r="V61" s="191"/>
      <c r="W61" s="191"/>
      <c r="X61" s="702">
        <f t="shared" si="2"/>
        <v>0</v>
      </c>
    </row>
    <row r="62" spans="1:24" ht="63.75" x14ac:dyDescent="0.2">
      <c r="A62" s="1159"/>
      <c r="B62" s="379" t="s">
        <v>10</v>
      </c>
      <c r="C62" s="610" t="s">
        <v>1079</v>
      </c>
      <c r="D62" s="1091"/>
      <c r="E62" s="629" t="s">
        <v>1127</v>
      </c>
      <c r="F62" s="407" t="s">
        <v>1903</v>
      </c>
      <c r="G62" s="406" t="s">
        <v>1345</v>
      </c>
      <c r="H62" s="374">
        <f>'F15 PROG. ACTIVIDADES'!AA62</f>
        <v>0</v>
      </c>
      <c r="I62" s="374">
        <f>'F15 PROG. ACTIVIDADES'!M62</f>
        <v>30</v>
      </c>
      <c r="J62" s="700">
        <f t="shared" si="3"/>
        <v>0</v>
      </c>
      <c r="K62" s="701">
        <f t="shared" si="4"/>
        <v>0</v>
      </c>
      <c r="L62" s="191"/>
      <c r="M62" s="191"/>
      <c r="N62" s="191"/>
      <c r="O62" s="191"/>
      <c r="P62" s="191"/>
      <c r="Q62" s="191"/>
      <c r="R62" s="191"/>
      <c r="S62" s="191"/>
      <c r="T62" s="191"/>
      <c r="U62" s="191"/>
      <c r="V62" s="191"/>
      <c r="W62" s="191"/>
      <c r="X62" s="702">
        <f t="shared" si="2"/>
        <v>0</v>
      </c>
    </row>
    <row r="63" spans="1:24" ht="140.25" x14ac:dyDescent="0.2">
      <c r="A63" s="626">
        <v>21</v>
      </c>
      <c r="B63" s="379" t="s">
        <v>10</v>
      </c>
      <c r="C63" s="610" t="s">
        <v>1079</v>
      </c>
      <c r="D63" s="604" t="s">
        <v>1000</v>
      </c>
      <c r="E63" s="629" t="s">
        <v>1129</v>
      </c>
      <c r="F63" s="407" t="s">
        <v>1908</v>
      </c>
      <c r="G63" s="406" t="s">
        <v>1345</v>
      </c>
      <c r="H63" s="374">
        <f>'F15 PROG. ACTIVIDADES'!AA63</f>
        <v>0</v>
      </c>
      <c r="I63" s="374">
        <f>'F15 PROG. ACTIVIDADES'!M63</f>
        <v>30</v>
      </c>
      <c r="J63" s="700">
        <f t="shared" si="3"/>
        <v>0</v>
      </c>
      <c r="K63" s="701">
        <f t="shared" si="4"/>
        <v>0</v>
      </c>
      <c r="L63" s="191"/>
      <c r="M63" s="191"/>
      <c r="N63" s="191"/>
      <c r="O63" s="191"/>
      <c r="P63" s="191"/>
      <c r="Q63" s="191"/>
      <c r="R63" s="191"/>
      <c r="S63" s="191"/>
      <c r="T63" s="191"/>
      <c r="U63" s="191"/>
      <c r="V63" s="191"/>
      <c r="W63" s="191"/>
      <c r="X63" s="702">
        <f t="shared" si="2"/>
        <v>0</v>
      </c>
    </row>
    <row r="64" spans="1:24" ht="38.25" x14ac:dyDescent="0.2">
      <c r="A64" s="626">
        <v>22</v>
      </c>
      <c r="B64" s="379" t="s">
        <v>1808</v>
      </c>
      <c r="C64" s="402" t="s">
        <v>1208</v>
      </c>
      <c r="D64" s="608" t="s">
        <v>1293</v>
      </c>
      <c r="E64" s="604" t="s">
        <v>1296</v>
      </c>
      <c r="F64" s="377" t="s">
        <v>1808</v>
      </c>
      <c r="G64" s="377" t="s">
        <v>1294</v>
      </c>
      <c r="H64" s="374">
        <f>'F15 PROG. ACTIVIDADES'!AA64</f>
        <v>0</v>
      </c>
      <c r="I64" s="374">
        <f>'F15 PROG. ACTIVIDADES'!M64</f>
        <v>20</v>
      </c>
      <c r="J64" s="700">
        <f t="shared" si="3"/>
        <v>0</v>
      </c>
      <c r="K64" s="701">
        <f t="shared" si="4"/>
        <v>0</v>
      </c>
      <c r="L64" s="191"/>
      <c r="M64" s="191"/>
      <c r="N64" s="191"/>
      <c r="O64" s="191"/>
      <c r="P64" s="191"/>
      <c r="Q64" s="191"/>
      <c r="R64" s="191"/>
      <c r="S64" s="191"/>
      <c r="T64" s="191"/>
      <c r="U64" s="191"/>
      <c r="V64" s="191"/>
      <c r="W64" s="191"/>
      <c r="X64" s="702">
        <f t="shared" si="2"/>
        <v>0</v>
      </c>
    </row>
    <row r="65" spans="1:24" ht="25.5" x14ac:dyDescent="0.2">
      <c r="A65" s="626">
        <v>23</v>
      </c>
      <c r="B65" s="379" t="s">
        <v>1808</v>
      </c>
      <c r="C65" s="402" t="s">
        <v>1208</v>
      </c>
      <c r="D65" s="608" t="s">
        <v>1297</v>
      </c>
      <c r="E65" s="604" t="s">
        <v>1299</v>
      </c>
      <c r="F65" s="377" t="s">
        <v>72</v>
      </c>
      <c r="G65" s="377" t="s">
        <v>1298</v>
      </c>
      <c r="H65" s="374">
        <f>'F15 PROG. ACTIVIDADES'!AA65</f>
        <v>0</v>
      </c>
      <c r="I65" s="374">
        <f>'F15 PROG. ACTIVIDADES'!M65</f>
        <v>30</v>
      </c>
      <c r="J65" s="700">
        <f t="shared" si="3"/>
        <v>0</v>
      </c>
      <c r="K65" s="701">
        <f t="shared" si="4"/>
        <v>0</v>
      </c>
      <c r="L65" s="191"/>
      <c r="M65" s="191"/>
      <c r="N65" s="191"/>
      <c r="O65" s="191"/>
      <c r="P65" s="191"/>
      <c r="Q65" s="191"/>
      <c r="R65" s="191"/>
      <c r="S65" s="191"/>
      <c r="T65" s="191"/>
      <c r="U65" s="191"/>
      <c r="V65" s="191"/>
      <c r="W65" s="191"/>
      <c r="X65" s="702">
        <f t="shared" si="2"/>
        <v>0</v>
      </c>
    </row>
    <row r="66" spans="1:24" ht="25.5" x14ac:dyDescent="0.2">
      <c r="A66" s="1156">
        <v>24</v>
      </c>
      <c r="B66" s="625" t="s">
        <v>1808</v>
      </c>
      <c r="C66" s="402" t="s">
        <v>1208</v>
      </c>
      <c r="D66" s="1158" t="s">
        <v>1209</v>
      </c>
      <c r="E66" s="1091" t="s">
        <v>1212</v>
      </c>
      <c r="F66" s="377" t="s">
        <v>1806</v>
      </c>
      <c r="G66" s="377" t="s">
        <v>1211</v>
      </c>
      <c r="H66" s="374">
        <f>'F15 PROG. ACTIVIDADES'!AA66</f>
        <v>0</v>
      </c>
      <c r="I66" s="374">
        <f>'F15 PROG. ACTIVIDADES'!M66</f>
        <v>30</v>
      </c>
      <c r="J66" s="700">
        <f t="shared" si="3"/>
        <v>0</v>
      </c>
      <c r="K66" s="701">
        <f t="shared" si="4"/>
        <v>0</v>
      </c>
      <c r="L66" s="191"/>
      <c r="M66" s="191"/>
      <c r="N66" s="191"/>
      <c r="O66" s="191"/>
      <c r="P66" s="191"/>
      <c r="Q66" s="191"/>
      <c r="R66" s="191"/>
      <c r="S66" s="191"/>
      <c r="T66" s="191"/>
      <c r="U66" s="191"/>
      <c r="V66" s="191"/>
      <c r="W66" s="191"/>
      <c r="X66" s="702">
        <f t="shared" si="2"/>
        <v>0</v>
      </c>
    </row>
    <row r="67" spans="1:24" ht="25.5" x14ac:dyDescent="0.2">
      <c r="A67" s="1156"/>
      <c r="B67" s="625" t="s">
        <v>1808</v>
      </c>
      <c r="C67" s="402" t="s">
        <v>1208</v>
      </c>
      <c r="D67" s="1158"/>
      <c r="E67" s="1091"/>
      <c r="F67" s="377" t="s">
        <v>1910</v>
      </c>
      <c r="G67" s="377" t="s">
        <v>1211</v>
      </c>
      <c r="H67" s="374">
        <f>'F15 PROG. ACTIVIDADES'!AA67</f>
        <v>0</v>
      </c>
      <c r="I67" s="374">
        <f>'F15 PROG. ACTIVIDADES'!M67</f>
        <v>30</v>
      </c>
      <c r="J67" s="700">
        <f t="shared" si="3"/>
        <v>0</v>
      </c>
      <c r="K67" s="701">
        <f t="shared" si="4"/>
        <v>0</v>
      </c>
      <c r="L67" s="191"/>
      <c r="M67" s="191"/>
      <c r="N67" s="191"/>
      <c r="O67" s="191"/>
      <c r="P67" s="191"/>
      <c r="Q67" s="191"/>
      <c r="R67" s="191"/>
      <c r="S67" s="191"/>
      <c r="T67" s="191"/>
      <c r="U67" s="191"/>
      <c r="V67" s="191"/>
      <c r="W67" s="191"/>
      <c r="X67" s="702">
        <f t="shared" si="2"/>
        <v>0</v>
      </c>
    </row>
    <row r="68" spans="1:24" ht="25.5" x14ac:dyDescent="0.2">
      <c r="A68" s="1156"/>
      <c r="B68" s="625" t="s">
        <v>1808</v>
      </c>
      <c r="C68" s="402" t="s">
        <v>1208</v>
      </c>
      <c r="D68" s="1158"/>
      <c r="E68" s="1091"/>
      <c r="F68" s="377" t="s">
        <v>1911</v>
      </c>
      <c r="G68" s="377" t="s">
        <v>1211</v>
      </c>
      <c r="H68" s="374">
        <f>'F15 PROG. ACTIVIDADES'!AA68</f>
        <v>0</v>
      </c>
      <c r="I68" s="374">
        <f>'F15 PROG. ACTIVIDADES'!M68</f>
        <v>30</v>
      </c>
      <c r="J68" s="700">
        <f t="shared" si="3"/>
        <v>0</v>
      </c>
      <c r="K68" s="701">
        <f t="shared" si="4"/>
        <v>0</v>
      </c>
      <c r="L68" s="191"/>
      <c r="M68" s="191"/>
      <c r="N68" s="191"/>
      <c r="O68" s="191"/>
      <c r="P68" s="191"/>
      <c r="Q68" s="191"/>
      <c r="R68" s="191"/>
      <c r="S68" s="191"/>
      <c r="T68" s="191"/>
      <c r="U68" s="191"/>
      <c r="V68" s="191"/>
      <c r="W68" s="191"/>
      <c r="X68" s="702">
        <f t="shared" si="2"/>
        <v>0</v>
      </c>
    </row>
    <row r="69" spans="1:24" ht="38.25" x14ac:dyDescent="0.2">
      <c r="A69" s="1159">
        <v>25</v>
      </c>
      <c r="B69" s="402" t="s">
        <v>1808</v>
      </c>
      <c r="C69" s="402" t="s">
        <v>1208</v>
      </c>
      <c r="D69" s="1158" t="s">
        <v>1300</v>
      </c>
      <c r="E69" s="604" t="s">
        <v>1302</v>
      </c>
      <c r="F69" s="377" t="s">
        <v>1808</v>
      </c>
      <c r="G69" s="377" t="s">
        <v>1301</v>
      </c>
      <c r="H69" s="374">
        <f>'F15 PROG. ACTIVIDADES'!AA69</f>
        <v>0</v>
      </c>
      <c r="I69" s="374">
        <f>'F15 PROG. ACTIVIDADES'!M69</f>
        <v>20</v>
      </c>
      <c r="J69" s="700">
        <f t="shared" si="3"/>
        <v>0</v>
      </c>
      <c r="K69" s="701">
        <f t="shared" si="4"/>
        <v>0</v>
      </c>
      <c r="L69" s="191"/>
      <c r="M69" s="191"/>
      <c r="N69" s="191"/>
      <c r="O69" s="191"/>
      <c r="P69" s="191"/>
      <c r="Q69" s="191"/>
      <c r="R69" s="191"/>
      <c r="S69" s="191"/>
      <c r="T69" s="191"/>
      <c r="U69" s="191"/>
      <c r="V69" s="191"/>
      <c r="W69" s="191"/>
      <c r="X69" s="702">
        <f t="shared" si="2"/>
        <v>0</v>
      </c>
    </row>
    <row r="70" spans="1:24" ht="38.25" x14ac:dyDescent="0.2">
      <c r="A70" s="1159"/>
      <c r="B70" s="402" t="s">
        <v>1808</v>
      </c>
      <c r="C70" s="402" t="s">
        <v>1208</v>
      </c>
      <c r="D70" s="1158"/>
      <c r="E70" s="604" t="s">
        <v>1303</v>
      </c>
      <c r="F70" s="377" t="s">
        <v>1808</v>
      </c>
      <c r="G70" s="377" t="s">
        <v>1301</v>
      </c>
      <c r="H70" s="374">
        <f>'F15 PROG. ACTIVIDADES'!AA70</f>
        <v>0</v>
      </c>
      <c r="I70" s="374">
        <f>'F15 PROG. ACTIVIDADES'!M70</f>
        <v>20</v>
      </c>
      <c r="J70" s="700">
        <f t="shared" si="3"/>
        <v>0</v>
      </c>
      <c r="K70" s="701">
        <f t="shared" si="4"/>
        <v>0</v>
      </c>
      <c r="L70" s="191"/>
      <c r="M70" s="191"/>
      <c r="N70" s="191"/>
      <c r="O70" s="191"/>
      <c r="P70" s="191"/>
      <c r="Q70" s="191"/>
      <c r="R70" s="191"/>
      <c r="S70" s="191"/>
      <c r="T70" s="191"/>
      <c r="U70" s="191"/>
      <c r="V70" s="191"/>
      <c r="W70" s="191"/>
      <c r="X70" s="702">
        <f t="shared" si="2"/>
        <v>0</v>
      </c>
    </row>
    <row r="71" spans="1:24" ht="38.25" x14ac:dyDescent="0.2">
      <c r="A71" s="1159">
        <v>26</v>
      </c>
      <c r="B71" s="402" t="s">
        <v>1808</v>
      </c>
      <c r="C71" s="402" t="s">
        <v>1208</v>
      </c>
      <c r="D71" s="1158" t="s">
        <v>1304</v>
      </c>
      <c r="E71" s="604" t="s">
        <v>1307</v>
      </c>
      <c r="F71" s="377" t="s">
        <v>1808</v>
      </c>
      <c r="G71" s="377" t="s">
        <v>1305</v>
      </c>
      <c r="H71" s="374">
        <f>'F15 PROG. ACTIVIDADES'!AA71</f>
        <v>0</v>
      </c>
      <c r="I71" s="374">
        <f>'F15 PROG. ACTIVIDADES'!M71</f>
        <v>15</v>
      </c>
      <c r="J71" s="700">
        <f t="shared" si="3"/>
        <v>0</v>
      </c>
      <c r="K71" s="701">
        <f t="shared" si="4"/>
        <v>0</v>
      </c>
      <c r="L71" s="191"/>
      <c r="M71" s="191"/>
      <c r="N71" s="191"/>
      <c r="O71" s="191"/>
      <c r="P71" s="191"/>
      <c r="Q71" s="191"/>
      <c r="R71" s="191"/>
      <c r="S71" s="191"/>
      <c r="T71" s="191"/>
      <c r="U71" s="191"/>
      <c r="V71" s="191"/>
      <c r="W71" s="191"/>
      <c r="X71" s="702">
        <f t="shared" si="2"/>
        <v>0</v>
      </c>
    </row>
    <row r="72" spans="1:24" ht="38.25" x14ac:dyDescent="0.2">
      <c r="A72" s="1159"/>
      <c r="B72" s="402" t="s">
        <v>1808</v>
      </c>
      <c r="C72" s="402" t="s">
        <v>1208</v>
      </c>
      <c r="D72" s="1158"/>
      <c r="E72" s="604" t="s">
        <v>1308</v>
      </c>
      <c r="F72" s="377" t="s">
        <v>1808</v>
      </c>
      <c r="G72" s="377" t="s">
        <v>1305</v>
      </c>
      <c r="H72" s="374">
        <f>'F15 PROG. ACTIVIDADES'!AA72</f>
        <v>0</v>
      </c>
      <c r="I72" s="374">
        <f>'F15 PROG. ACTIVIDADES'!M72</f>
        <v>15</v>
      </c>
      <c r="J72" s="700">
        <f t="shared" ref="J72:J135" si="5">ROUND((H72*I72)/60,1)</f>
        <v>0</v>
      </c>
      <c r="K72" s="701">
        <f t="shared" ref="K72:K135" si="6">SUM(L72:W72)</f>
        <v>0</v>
      </c>
      <c r="L72" s="191"/>
      <c r="M72" s="191"/>
      <c r="N72" s="191"/>
      <c r="O72" s="191"/>
      <c r="P72" s="191"/>
      <c r="Q72" s="191"/>
      <c r="R72" s="191"/>
      <c r="S72" s="191"/>
      <c r="T72" s="191"/>
      <c r="U72" s="191"/>
      <c r="V72" s="191"/>
      <c r="W72" s="191"/>
      <c r="X72" s="702">
        <f t="shared" ref="X72:X135" si="7">J72-K72</f>
        <v>0</v>
      </c>
    </row>
    <row r="73" spans="1:24" ht="38.25" x14ac:dyDescent="0.2">
      <c r="A73" s="626">
        <v>27</v>
      </c>
      <c r="B73" s="401" t="s">
        <v>1808</v>
      </c>
      <c r="C73" s="402" t="s">
        <v>1208</v>
      </c>
      <c r="D73" s="608" t="s">
        <v>1313</v>
      </c>
      <c r="E73" s="604" t="s">
        <v>1314</v>
      </c>
      <c r="F73" s="377" t="s">
        <v>1808</v>
      </c>
      <c r="G73" s="377" t="s">
        <v>2394</v>
      </c>
      <c r="H73" s="374">
        <f>'F15 PROG. ACTIVIDADES'!AA73</f>
        <v>0</v>
      </c>
      <c r="I73" s="374">
        <f>'F15 PROG. ACTIVIDADES'!M73</f>
        <v>120</v>
      </c>
      <c r="J73" s="700">
        <f t="shared" si="5"/>
        <v>0</v>
      </c>
      <c r="K73" s="701">
        <f t="shared" si="6"/>
        <v>0</v>
      </c>
      <c r="L73" s="191"/>
      <c r="M73" s="191"/>
      <c r="N73" s="191"/>
      <c r="O73" s="191"/>
      <c r="P73" s="191"/>
      <c r="Q73" s="191"/>
      <c r="R73" s="191"/>
      <c r="S73" s="191"/>
      <c r="T73" s="191"/>
      <c r="U73" s="191"/>
      <c r="V73" s="191"/>
      <c r="W73" s="191"/>
      <c r="X73" s="702">
        <f t="shared" si="7"/>
        <v>0</v>
      </c>
    </row>
    <row r="74" spans="1:24" ht="25.5" x14ac:dyDescent="0.2">
      <c r="A74" s="626">
        <v>28</v>
      </c>
      <c r="B74" s="401" t="s">
        <v>1808</v>
      </c>
      <c r="C74" s="402" t="s">
        <v>1208</v>
      </c>
      <c r="D74" s="608" t="s">
        <v>1315</v>
      </c>
      <c r="E74" s="604" t="s">
        <v>1318</v>
      </c>
      <c r="F74" s="377" t="s">
        <v>1809</v>
      </c>
      <c r="G74" s="377" t="s">
        <v>1316</v>
      </c>
      <c r="H74" s="374">
        <f>'F15 PROG. ACTIVIDADES'!AA74</f>
        <v>0</v>
      </c>
      <c r="I74" s="374">
        <f>'F15 PROG. ACTIVIDADES'!M74</f>
        <v>20</v>
      </c>
      <c r="J74" s="700">
        <f t="shared" si="5"/>
        <v>0</v>
      </c>
      <c r="K74" s="701">
        <f t="shared" si="6"/>
        <v>0</v>
      </c>
      <c r="L74" s="191"/>
      <c r="M74" s="191"/>
      <c r="N74" s="191"/>
      <c r="O74" s="191"/>
      <c r="P74" s="191"/>
      <c r="Q74" s="191"/>
      <c r="R74" s="191"/>
      <c r="S74" s="191"/>
      <c r="T74" s="191"/>
      <c r="U74" s="191"/>
      <c r="V74" s="191"/>
      <c r="W74" s="191"/>
      <c r="X74" s="702">
        <f t="shared" si="7"/>
        <v>0</v>
      </c>
    </row>
    <row r="75" spans="1:24" ht="38.25" x14ac:dyDescent="0.2">
      <c r="A75" s="626">
        <v>29</v>
      </c>
      <c r="B75" s="379" t="s">
        <v>1808</v>
      </c>
      <c r="C75" s="402" t="s">
        <v>1208</v>
      </c>
      <c r="D75" s="608" t="s">
        <v>1319</v>
      </c>
      <c r="E75" s="604" t="s">
        <v>1321</v>
      </c>
      <c r="F75" s="610" t="s">
        <v>1808</v>
      </c>
      <c r="G75" s="379" t="s">
        <v>1320</v>
      </c>
      <c r="H75" s="374">
        <f>'F15 PROG. ACTIVIDADES'!AA75</f>
        <v>0</v>
      </c>
      <c r="I75" s="374">
        <f>'F15 PROG. ACTIVIDADES'!M75</f>
        <v>45</v>
      </c>
      <c r="J75" s="700">
        <f t="shared" si="5"/>
        <v>0</v>
      </c>
      <c r="K75" s="701">
        <f t="shared" si="6"/>
        <v>0</v>
      </c>
      <c r="L75" s="191"/>
      <c r="M75" s="191"/>
      <c r="N75" s="191"/>
      <c r="O75" s="191"/>
      <c r="P75" s="191"/>
      <c r="Q75" s="191"/>
      <c r="R75" s="191"/>
      <c r="S75" s="191"/>
      <c r="T75" s="191"/>
      <c r="U75" s="191"/>
      <c r="V75" s="191"/>
      <c r="W75" s="191"/>
      <c r="X75" s="702">
        <f t="shared" si="7"/>
        <v>0</v>
      </c>
    </row>
    <row r="76" spans="1:24" ht="25.5" x14ac:dyDescent="0.2">
      <c r="A76" s="626">
        <v>30</v>
      </c>
      <c r="B76" s="379" t="s">
        <v>1808</v>
      </c>
      <c r="C76" s="402" t="s">
        <v>1208</v>
      </c>
      <c r="D76" s="608" t="s">
        <v>1322</v>
      </c>
      <c r="E76" s="604" t="s">
        <v>1324</v>
      </c>
      <c r="F76" s="610" t="s">
        <v>1808</v>
      </c>
      <c r="G76" s="377" t="s">
        <v>1323</v>
      </c>
      <c r="H76" s="374">
        <f>'F15 PROG. ACTIVIDADES'!AA76</f>
        <v>0</v>
      </c>
      <c r="I76" s="374">
        <f>'F15 PROG. ACTIVIDADES'!M76</f>
        <v>30</v>
      </c>
      <c r="J76" s="700">
        <f t="shared" si="5"/>
        <v>0</v>
      </c>
      <c r="K76" s="701">
        <f t="shared" si="6"/>
        <v>0</v>
      </c>
      <c r="L76" s="191"/>
      <c r="M76" s="191"/>
      <c r="N76" s="191"/>
      <c r="O76" s="191"/>
      <c r="P76" s="191"/>
      <c r="Q76" s="191"/>
      <c r="R76" s="191"/>
      <c r="S76" s="191"/>
      <c r="T76" s="191"/>
      <c r="U76" s="191"/>
      <c r="V76" s="191"/>
      <c r="W76" s="191"/>
      <c r="X76" s="702">
        <f t="shared" si="7"/>
        <v>0</v>
      </c>
    </row>
    <row r="77" spans="1:24" ht="25.5" x14ac:dyDescent="0.2">
      <c r="A77" s="1159">
        <v>31</v>
      </c>
      <c r="B77" s="401" t="s">
        <v>1913</v>
      </c>
      <c r="C77" s="402" t="s">
        <v>1208</v>
      </c>
      <c r="D77" s="1158" t="s">
        <v>1346</v>
      </c>
      <c r="E77" s="604" t="s">
        <v>1348</v>
      </c>
      <c r="F77" s="377" t="s">
        <v>72</v>
      </c>
      <c r="G77" s="377" t="s">
        <v>1347</v>
      </c>
      <c r="H77" s="374">
        <f>'F15 PROG. ACTIVIDADES'!AA77</f>
        <v>0</v>
      </c>
      <c r="I77" s="374">
        <f>'F15 PROG. ACTIVIDADES'!M77</f>
        <v>30</v>
      </c>
      <c r="J77" s="700">
        <f t="shared" si="5"/>
        <v>0</v>
      </c>
      <c r="K77" s="701">
        <f t="shared" si="6"/>
        <v>0</v>
      </c>
      <c r="L77" s="191"/>
      <c r="M77" s="191"/>
      <c r="N77" s="191"/>
      <c r="O77" s="191"/>
      <c r="P77" s="191"/>
      <c r="Q77" s="191"/>
      <c r="R77" s="191"/>
      <c r="S77" s="191"/>
      <c r="T77" s="191"/>
      <c r="U77" s="191"/>
      <c r="V77" s="191"/>
      <c r="W77" s="191"/>
      <c r="X77" s="702">
        <f t="shared" si="7"/>
        <v>0</v>
      </c>
    </row>
    <row r="78" spans="1:24" ht="38.25" x14ac:dyDescent="0.2">
      <c r="A78" s="1159"/>
      <c r="B78" s="401" t="s">
        <v>1913</v>
      </c>
      <c r="C78" s="402" t="s">
        <v>1208</v>
      </c>
      <c r="D78" s="1158"/>
      <c r="E78" s="604" t="s">
        <v>1349</v>
      </c>
      <c r="F78" s="377" t="s">
        <v>72</v>
      </c>
      <c r="G78" s="377" t="s">
        <v>1347</v>
      </c>
      <c r="H78" s="374">
        <f>'F15 PROG. ACTIVIDADES'!AA78</f>
        <v>0</v>
      </c>
      <c r="I78" s="374">
        <f>'F15 PROG. ACTIVIDADES'!M78</f>
        <v>20</v>
      </c>
      <c r="J78" s="700">
        <f t="shared" si="5"/>
        <v>0</v>
      </c>
      <c r="K78" s="701">
        <f t="shared" si="6"/>
        <v>0</v>
      </c>
      <c r="L78" s="191"/>
      <c r="M78" s="191"/>
      <c r="N78" s="191"/>
      <c r="O78" s="191"/>
      <c r="P78" s="191"/>
      <c r="Q78" s="191"/>
      <c r="R78" s="191"/>
      <c r="S78" s="191"/>
      <c r="T78" s="191"/>
      <c r="U78" s="191"/>
      <c r="V78" s="191"/>
      <c r="W78" s="191"/>
      <c r="X78" s="702">
        <f t="shared" si="7"/>
        <v>0</v>
      </c>
    </row>
    <row r="79" spans="1:24" ht="38.25" x14ac:dyDescent="0.2">
      <c r="A79" s="1159"/>
      <c r="B79" s="401" t="s">
        <v>1913</v>
      </c>
      <c r="C79" s="402" t="s">
        <v>1208</v>
      </c>
      <c r="D79" s="1158"/>
      <c r="E79" s="604" t="s">
        <v>1350</v>
      </c>
      <c r="F79" s="377" t="s">
        <v>72</v>
      </c>
      <c r="G79" s="377" t="s">
        <v>1347</v>
      </c>
      <c r="H79" s="374">
        <f>'F15 PROG. ACTIVIDADES'!AA79</f>
        <v>0</v>
      </c>
      <c r="I79" s="374">
        <f>'F15 PROG. ACTIVIDADES'!M79</f>
        <v>20</v>
      </c>
      <c r="J79" s="700">
        <f t="shared" si="5"/>
        <v>0</v>
      </c>
      <c r="K79" s="701">
        <f t="shared" si="6"/>
        <v>0</v>
      </c>
      <c r="L79" s="191"/>
      <c r="M79" s="191"/>
      <c r="N79" s="191"/>
      <c r="O79" s="191"/>
      <c r="P79" s="191"/>
      <c r="Q79" s="191"/>
      <c r="R79" s="191"/>
      <c r="S79" s="191"/>
      <c r="T79" s="191"/>
      <c r="U79" s="191"/>
      <c r="V79" s="191"/>
      <c r="W79" s="191"/>
      <c r="X79" s="702">
        <f t="shared" si="7"/>
        <v>0</v>
      </c>
    </row>
    <row r="80" spans="1:24" ht="25.5" x14ac:dyDescent="0.2">
      <c r="A80" s="1159"/>
      <c r="B80" s="401" t="s">
        <v>1913</v>
      </c>
      <c r="C80" s="402" t="s">
        <v>1208</v>
      </c>
      <c r="D80" s="1158"/>
      <c r="E80" s="604" t="s">
        <v>1351</v>
      </c>
      <c r="F80" s="377" t="s">
        <v>72</v>
      </c>
      <c r="G80" s="377" t="s">
        <v>1347</v>
      </c>
      <c r="H80" s="374">
        <f>'F15 PROG. ACTIVIDADES'!AA80</f>
        <v>0</v>
      </c>
      <c r="I80" s="374">
        <f>'F15 PROG. ACTIVIDADES'!M80</f>
        <v>20</v>
      </c>
      <c r="J80" s="700">
        <f t="shared" si="5"/>
        <v>0</v>
      </c>
      <c r="K80" s="701">
        <f t="shared" si="6"/>
        <v>0</v>
      </c>
      <c r="L80" s="191"/>
      <c r="M80" s="191"/>
      <c r="N80" s="191"/>
      <c r="O80" s="191"/>
      <c r="P80" s="191"/>
      <c r="Q80" s="191"/>
      <c r="R80" s="191"/>
      <c r="S80" s="191"/>
      <c r="T80" s="191"/>
      <c r="U80" s="191"/>
      <c r="V80" s="191"/>
      <c r="W80" s="191"/>
      <c r="X80" s="702">
        <f t="shared" si="7"/>
        <v>0</v>
      </c>
    </row>
    <row r="81" spans="1:24" ht="38.25" x14ac:dyDescent="0.2">
      <c r="A81" s="1159"/>
      <c r="B81" s="401" t="s">
        <v>1913</v>
      </c>
      <c r="C81" s="402" t="s">
        <v>1208</v>
      </c>
      <c r="D81" s="1158"/>
      <c r="E81" s="604" t="s">
        <v>1352</v>
      </c>
      <c r="F81" s="377" t="s">
        <v>72</v>
      </c>
      <c r="G81" s="377" t="s">
        <v>1347</v>
      </c>
      <c r="H81" s="374">
        <f>'F15 PROG. ACTIVIDADES'!AA81</f>
        <v>0</v>
      </c>
      <c r="I81" s="374">
        <f>'F15 PROG. ACTIVIDADES'!M81</f>
        <v>30</v>
      </c>
      <c r="J81" s="700">
        <f t="shared" si="5"/>
        <v>0</v>
      </c>
      <c r="K81" s="701">
        <f t="shared" si="6"/>
        <v>0</v>
      </c>
      <c r="L81" s="191"/>
      <c r="M81" s="191"/>
      <c r="N81" s="191"/>
      <c r="O81" s="191"/>
      <c r="P81" s="191"/>
      <c r="Q81" s="191"/>
      <c r="R81" s="191"/>
      <c r="S81" s="191"/>
      <c r="T81" s="191"/>
      <c r="U81" s="191"/>
      <c r="V81" s="191"/>
      <c r="W81" s="191"/>
      <c r="X81" s="702">
        <f t="shared" si="7"/>
        <v>0</v>
      </c>
    </row>
    <row r="82" spans="1:24" ht="38.25" x14ac:dyDescent="0.2">
      <c r="A82" s="1159"/>
      <c r="B82" s="401" t="s">
        <v>1913</v>
      </c>
      <c r="C82" s="402" t="s">
        <v>1208</v>
      </c>
      <c r="D82" s="1158"/>
      <c r="E82" s="604" t="s">
        <v>1353</v>
      </c>
      <c r="F82" s="377" t="s">
        <v>72</v>
      </c>
      <c r="G82" s="377" t="s">
        <v>1347</v>
      </c>
      <c r="H82" s="374">
        <f>'F15 PROG. ACTIVIDADES'!AA82</f>
        <v>0</v>
      </c>
      <c r="I82" s="374">
        <f>'F15 PROG. ACTIVIDADES'!M82</f>
        <v>20</v>
      </c>
      <c r="J82" s="700">
        <f t="shared" si="5"/>
        <v>0</v>
      </c>
      <c r="K82" s="701">
        <f t="shared" si="6"/>
        <v>0</v>
      </c>
      <c r="L82" s="191"/>
      <c r="M82" s="191"/>
      <c r="N82" s="191"/>
      <c r="O82" s="191"/>
      <c r="P82" s="191"/>
      <c r="Q82" s="191"/>
      <c r="R82" s="191"/>
      <c r="S82" s="191"/>
      <c r="T82" s="191"/>
      <c r="U82" s="191"/>
      <c r="V82" s="191"/>
      <c r="W82" s="191"/>
      <c r="X82" s="702">
        <f t="shared" si="7"/>
        <v>0</v>
      </c>
    </row>
    <row r="83" spans="1:24" ht="38.25" x14ac:dyDescent="0.2">
      <c r="A83" s="1159"/>
      <c r="B83" s="401" t="s">
        <v>1913</v>
      </c>
      <c r="C83" s="402" t="s">
        <v>1208</v>
      </c>
      <c r="D83" s="1158"/>
      <c r="E83" s="604" t="s">
        <v>1354</v>
      </c>
      <c r="F83" s="377" t="s">
        <v>72</v>
      </c>
      <c r="G83" s="377" t="s">
        <v>1347</v>
      </c>
      <c r="H83" s="374">
        <f>'F15 PROG. ACTIVIDADES'!AA83</f>
        <v>0</v>
      </c>
      <c r="I83" s="374">
        <f>'F15 PROG. ACTIVIDADES'!M83</f>
        <v>20</v>
      </c>
      <c r="J83" s="700">
        <f t="shared" si="5"/>
        <v>0</v>
      </c>
      <c r="K83" s="701">
        <f t="shared" si="6"/>
        <v>0</v>
      </c>
      <c r="L83" s="191"/>
      <c r="M83" s="191"/>
      <c r="N83" s="191"/>
      <c r="O83" s="191"/>
      <c r="P83" s="191"/>
      <c r="Q83" s="191"/>
      <c r="R83" s="191"/>
      <c r="S83" s="191"/>
      <c r="T83" s="191"/>
      <c r="U83" s="191"/>
      <c r="V83" s="191"/>
      <c r="W83" s="191"/>
      <c r="X83" s="702">
        <f t="shared" si="7"/>
        <v>0</v>
      </c>
    </row>
    <row r="84" spans="1:24" ht="38.25" x14ac:dyDescent="0.2">
      <c r="A84" s="1159"/>
      <c r="B84" s="401" t="s">
        <v>1913</v>
      </c>
      <c r="C84" s="402" t="s">
        <v>1208</v>
      </c>
      <c r="D84" s="1158"/>
      <c r="E84" s="604" t="s">
        <v>1355</v>
      </c>
      <c r="F84" s="377" t="s">
        <v>72</v>
      </c>
      <c r="G84" s="377" t="s">
        <v>1347</v>
      </c>
      <c r="H84" s="374">
        <f>'F15 PROG. ACTIVIDADES'!AA84</f>
        <v>0</v>
      </c>
      <c r="I84" s="374">
        <f>'F15 PROG. ACTIVIDADES'!M84</f>
        <v>20</v>
      </c>
      <c r="J84" s="700">
        <f t="shared" si="5"/>
        <v>0</v>
      </c>
      <c r="K84" s="701">
        <f t="shared" si="6"/>
        <v>0</v>
      </c>
      <c r="L84" s="191"/>
      <c r="M84" s="191"/>
      <c r="N84" s="191"/>
      <c r="O84" s="191"/>
      <c r="P84" s="191"/>
      <c r="Q84" s="191"/>
      <c r="R84" s="191"/>
      <c r="S84" s="191"/>
      <c r="T84" s="191"/>
      <c r="U84" s="191"/>
      <c r="V84" s="191"/>
      <c r="W84" s="191"/>
      <c r="X84" s="702">
        <f t="shared" si="7"/>
        <v>0</v>
      </c>
    </row>
    <row r="85" spans="1:24" ht="38.25" x14ac:dyDescent="0.2">
      <c r="A85" s="1159"/>
      <c r="B85" s="401" t="s">
        <v>1913</v>
      </c>
      <c r="C85" s="402" t="s">
        <v>1208</v>
      </c>
      <c r="D85" s="1158"/>
      <c r="E85" s="604" t="s">
        <v>1356</v>
      </c>
      <c r="F85" s="377" t="s">
        <v>72</v>
      </c>
      <c r="G85" s="377" t="s">
        <v>1347</v>
      </c>
      <c r="H85" s="374">
        <f>'F15 PROG. ACTIVIDADES'!AA85</f>
        <v>0</v>
      </c>
      <c r="I85" s="374">
        <f>'F15 PROG. ACTIVIDADES'!M85</f>
        <v>20</v>
      </c>
      <c r="J85" s="700">
        <f t="shared" si="5"/>
        <v>0</v>
      </c>
      <c r="K85" s="701">
        <f t="shared" si="6"/>
        <v>0</v>
      </c>
      <c r="L85" s="191"/>
      <c r="M85" s="191"/>
      <c r="N85" s="191"/>
      <c r="O85" s="191"/>
      <c r="P85" s="191"/>
      <c r="Q85" s="191"/>
      <c r="R85" s="191"/>
      <c r="S85" s="191"/>
      <c r="T85" s="191"/>
      <c r="U85" s="191"/>
      <c r="V85" s="191"/>
      <c r="W85" s="191"/>
      <c r="X85" s="702">
        <f t="shared" si="7"/>
        <v>0</v>
      </c>
    </row>
    <row r="86" spans="1:24" ht="38.25" x14ac:dyDescent="0.2">
      <c r="A86" s="626">
        <v>32</v>
      </c>
      <c r="B86" s="403" t="s">
        <v>1913</v>
      </c>
      <c r="C86" s="402" t="s">
        <v>1208</v>
      </c>
      <c r="D86" s="604" t="s">
        <v>1357</v>
      </c>
      <c r="E86" s="604" t="s">
        <v>1359</v>
      </c>
      <c r="F86" s="377" t="s">
        <v>72</v>
      </c>
      <c r="G86" s="377" t="s">
        <v>1358</v>
      </c>
      <c r="H86" s="374">
        <f>'F15 PROG. ACTIVIDADES'!AA86</f>
        <v>0</v>
      </c>
      <c r="I86" s="374">
        <f>'F15 PROG. ACTIVIDADES'!M86</f>
        <v>20</v>
      </c>
      <c r="J86" s="700">
        <f t="shared" si="5"/>
        <v>0</v>
      </c>
      <c r="K86" s="701">
        <f t="shared" si="6"/>
        <v>0</v>
      </c>
      <c r="L86" s="191"/>
      <c r="M86" s="191"/>
      <c r="N86" s="191"/>
      <c r="O86" s="191"/>
      <c r="P86" s="191"/>
      <c r="Q86" s="191"/>
      <c r="R86" s="191"/>
      <c r="S86" s="191"/>
      <c r="T86" s="191"/>
      <c r="U86" s="191"/>
      <c r="V86" s="191"/>
      <c r="W86" s="191"/>
      <c r="X86" s="702">
        <f t="shared" si="7"/>
        <v>0</v>
      </c>
    </row>
    <row r="87" spans="1:24" ht="51" x14ac:dyDescent="0.2">
      <c r="A87" s="626">
        <v>33</v>
      </c>
      <c r="B87" s="379"/>
      <c r="C87" s="402" t="s">
        <v>1208</v>
      </c>
      <c r="D87" s="608" t="s">
        <v>1213</v>
      </c>
      <c r="E87" s="604" t="s">
        <v>1215</v>
      </c>
      <c r="F87" s="377" t="s">
        <v>1914</v>
      </c>
      <c r="G87" s="377" t="s">
        <v>1214</v>
      </c>
      <c r="H87" s="374">
        <f>'F15 PROG. ACTIVIDADES'!AA87</f>
        <v>0</v>
      </c>
      <c r="I87" s="374">
        <f>'F15 PROG. ACTIVIDADES'!M87</f>
        <v>30</v>
      </c>
      <c r="J87" s="700">
        <f t="shared" si="5"/>
        <v>0</v>
      </c>
      <c r="K87" s="701">
        <f t="shared" si="6"/>
        <v>0</v>
      </c>
      <c r="L87" s="191"/>
      <c r="M87" s="191"/>
      <c r="N87" s="191"/>
      <c r="O87" s="191"/>
      <c r="P87" s="191"/>
      <c r="Q87" s="191"/>
      <c r="R87" s="191"/>
      <c r="S87" s="191"/>
      <c r="T87" s="191"/>
      <c r="U87" s="191"/>
      <c r="V87" s="191"/>
      <c r="W87" s="191"/>
      <c r="X87" s="702">
        <f t="shared" si="7"/>
        <v>0</v>
      </c>
    </row>
    <row r="88" spans="1:24" ht="20.100000000000001" customHeight="1" x14ac:dyDescent="0.2">
      <c r="A88" s="1159">
        <v>34</v>
      </c>
      <c r="B88" s="379" t="s">
        <v>10</v>
      </c>
      <c r="C88" s="1107" t="s">
        <v>1079</v>
      </c>
      <c r="D88" s="1158" t="s">
        <v>1915</v>
      </c>
      <c r="E88" s="1091" t="s">
        <v>1916</v>
      </c>
      <c r="F88" s="377" t="s">
        <v>1917</v>
      </c>
      <c r="G88" s="377" t="s">
        <v>1918</v>
      </c>
      <c r="H88" s="374">
        <f>'F15 PROG. ACTIVIDADES'!AA88</f>
        <v>0</v>
      </c>
      <c r="I88" s="374">
        <f>'F15 PROG. ACTIVIDADES'!M88</f>
        <v>30</v>
      </c>
      <c r="J88" s="700">
        <f t="shared" si="5"/>
        <v>0</v>
      </c>
      <c r="K88" s="701">
        <f t="shared" si="6"/>
        <v>0</v>
      </c>
      <c r="L88" s="191"/>
      <c r="M88" s="191"/>
      <c r="N88" s="191"/>
      <c r="O88" s="191"/>
      <c r="P88" s="191"/>
      <c r="Q88" s="191"/>
      <c r="R88" s="191"/>
      <c r="S88" s="191"/>
      <c r="T88" s="191"/>
      <c r="U88" s="191"/>
      <c r="V88" s="191"/>
      <c r="W88" s="191"/>
      <c r="X88" s="702">
        <f t="shared" si="7"/>
        <v>0</v>
      </c>
    </row>
    <row r="89" spans="1:24" ht="20.100000000000001" customHeight="1" x14ac:dyDescent="0.2">
      <c r="A89" s="1159"/>
      <c r="B89" s="379" t="s">
        <v>10</v>
      </c>
      <c r="C89" s="1107"/>
      <c r="D89" s="1158"/>
      <c r="E89" s="1091"/>
      <c r="F89" s="377" t="s">
        <v>1820</v>
      </c>
      <c r="G89" s="377" t="s">
        <v>1918</v>
      </c>
      <c r="H89" s="374">
        <f>'F15 PROG. ACTIVIDADES'!AA89</f>
        <v>0</v>
      </c>
      <c r="I89" s="374">
        <f>'F15 PROG. ACTIVIDADES'!M89</f>
        <v>30</v>
      </c>
      <c r="J89" s="700">
        <f t="shared" si="5"/>
        <v>0</v>
      </c>
      <c r="K89" s="701">
        <f t="shared" si="6"/>
        <v>0</v>
      </c>
      <c r="L89" s="191"/>
      <c r="M89" s="191"/>
      <c r="N89" s="191"/>
      <c r="O89" s="191"/>
      <c r="P89" s="191"/>
      <c r="Q89" s="191"/>
      <c r="R89" s="191"/>
      <c r="S89" s="191"/>
      <c r="T89" s="191"/>
      <c r="U89" s="191"/>
      <c r="V89" s="191"/>
      <c r="W89" s="191"/>
      <c r="X89" s="702">
        <f t="shared" si="7"/>
        <v>0</v>
      </c>
    </row>
    <row r="90" spans="1:24" ht="38.25" x14ac:dyDescent="0.2">
      <c r="A90" s="626">
        <v>35</v>
      </c>
      <c r="B90" s="379" t="s">
        <v>1172</v>
      </c>
      <c r="C90" s="610" t="s">
        <v>1079</v>
      </c>
      <c r="D90" s="608" t="s">
        <v>1922</v>
      </c>
      <c r="E90" s="604" t="s">
        <v>1923</v>
      </c>
      <c r="F90" s="377" t="s">
        <v>1924</v>
      </c>
      <c r="G90" s="377" t="s">
        <v>1925</v>
      </c>
      <c r="H90" s="374">
        <f>'F15 PROG. ACTIVIDADES'!AA90</f>
        <v>0</v>
      </c>
      <c r="I90" s="374">
        <f>'F15 PROG. ACTIVIDADES'!M90</f>
        <v>45</v>
      </c>
      <c r="J90" s="700">
        <f t="shared" si="5"/>
        <v>0</v>
      </c>
      <c r="K90" s="701">
        <f t="shared" si="6"/>
        <v>0</v>
      </c>
      <c r="L90" s="191"/>
      <c r="M90" s="191"/>
      <c r="N90" s="191"/>
      <c r="O90" s="191"/>
      <c r="P90" s="191"/>
      <c r="Q90" s="191"/>
      <c r="R90" s="191"/>
      <c r="S90" s="191"/>
      <c r="T90" s="191"/>
      <c r="U90" s="191"/>
      <c r="V90" s="191"/>
      <c r="W90" s="191"/>
      <c r="X90" s="702">
        <f t="shared" si="7"/>
        <v>0</v>
      </c>
    </row>
    <row r="91" spans="1:24" ht="20.100000000000001" customHeight="1" x14ac:dyDescent="0.2">
      <c r="A91" s="1159">
        <v>36</v>
      </c>
      <c r="B91" s="1106" t="s">
        <v>1808</v>
      </c>
      <c r="C91" s="402" t="s">
        <v>1208</v>
      </c>
      <c r="D91" s="1158" t="s">
        <v>1325</v>
      </c>
      <c r="E91" s="1091" t="s">
        <v>1927</v>
      </c>
      <c r="F91" s="377" t="s">
        <v>1808</v>
      </c>
      <c r="G91" s="1111" t="s">
        <v>1918</v>
      </c>
      <c r="H91" s="374">
        <f>'F15 PROG. ACTIVIDADES'!AA91</f>
        <v>0</v>
      </c>
      <c r="I91" s="374">
        <f>'F15 PROG. ACTIVIDADES'!M91</f>
        <v>30</v>
      </c>
      <c r="J91" s="700">
        <f t="shared" si="5"/>
        <v>0</v>
      </c>
      <c r="K91" s="701">
        <f t="shared" si="6"/>
        <v>0</v>
      </c>
      <c r="L91" s="191"/>
      <c r="M91" s="191"/>
      <c r="N91" s="191"/>
      <c r="O91" s="191"/>
      <c r="P91" s="191"/>
      <c r="Q91" s="191"/>
      <c r="R91" s="191"/>
      <c r="S91" s="191"/>
      <c r="T91" s="191"/>
      <c r="U91" s="191"/>
      <c r="V91" s="191"/>
      <c r="W91" s="191"/>
      <c r="X91" s="702">
        <f t="shared" si="7"/>
        <v>0</v>
      </c>
    </row>
    <row r="92" spans="1:24" ht="20.100000000000001" customHeight="1" x14ac:dyDescent="0.2">
      <c r="A92" s="1159"/>
      <c r="B92" s="1106"/>
      <c r="C92" s="402" t="s">
        <v>1208</v>
      </c>
      <c r="D92" s="1172"/>
      <c r="E92" s="1172"/>
      <c r="F92" s="377" t="s">
        <v>1809</v>
      </c>
      <c r="G92" s="1191"/>
      <c r="H92" s="374">
        <f>'F15 PROG. ACTIVIDADES'!AA92</f>
        <v>0</v>
      </c>
      <c r="I92" s="374">
        <f>'F15 PROG. ACTIVIDADES'!M92</f>
        <v>30</v>
      </c>
      <c r="J92" s="700">
        <f t="shared" si="5"/>
        <v>0</v>
      </c>
      <c r="K92" s="701">
        <f t="shared" si="6"/>
        <v>0</v>
      </c>
      <c r="L92" s="191"/>
      <c r="M92" s="191"/>
      <c r="N92" s="191"/>
      <c r="O92" s="191"/>
      <c r="P92" s="191"/>
      <c r="Q92" s="191"/>
      <c r="R92" s="191"/>
      <c r="S92" s="191"/>
      <c r="T92" s="191"/>
      <c r="U92" s="191"/>
      <c r="V92" s="191"/>
      <c r="W92" s="191"/>
      <c r="X92" s="702">
        <f t="shared" si="7"/>
        <v>0</v>
      </c>
    </row>
    <row r="93" spans="1:24" ht="20.100000000000001" customHeight="1" x14ac:dyDescent="0.2">
      <c r="A93" s="1159">
        <v>37</v>
      </c>
      <c r="B93" s="1106" t="s">
        <v>1172</v>
      </c>
      <c r="C93" s="402" t="s">
        <v>1208</v>
      </c>
      <c r="D93" s="1158" t="s">
        <v>1930</v>
      </c>
      <c r="E93" s="1091" t="s">
        <v>1931</v>
      </c>
      <c r="F93" s="377" t="s">
        <v>1808</v>
      </c>
      <c r="G93" s="1111" t="s">
        <v>1925</v>
      </c>
      <c r="H93" s="374">
        <f>'F15 PROG. ACTIVIDADES'!AA93</f>
        <v>0</v>
      </c>
      <c r="I93" s="374">
        <f>'F15 PROG. ACTIVIDADES'!M93</f>
        <v>45</v>
      </c>
      <c r="J93" s="700">
        <f t="shared" si="5"/>
        <v>0</v>
      </c>
      <c r="K93" s="701">
        <f t="shared" si="6"/>
        <v>0</v>
      </c>
      <c r="L93" s="191"/>
      <c r="M93" s="191"/>
      <c r="N93" s="191"/>
      <c r="O93" s="191"/>
      <c r="P93" s="191"/>
      <c r="Q93" s="191"/>
      <c r="R93" s="191"/>
      <c r="S93" s="191"/>
      <c r="T93" s="191"/>
      <c r="U93" s="191"/>
      <c r="V93" s="191"/>
      <c r="W93" s="191"/>
      <c r="X93" s="702">
        <f t="shared" si="7"/>
        <v>0</v>
      </c>
    </row>
    <row r="94" spans="1:24" ht="20.100000000000001" customHeight="1" x14ac:dyDescent="0.2">
      <c r="A94" s="1159"/>
      <c r="B94" s="1106"/>
      <c r="C94" s="402" t="s">
        <v>1208</v>
      </c>
      <c r="D94" s="1172"/>
      <c r="E94" s="1172"/>
      <c r="F94" s="377" t="s">
        <v>1809</v>
      </c>
      <c r="G94" s="1191"/>
      <c r="H94" s="374">
        <f>'F15 PROG. ACTIVIDADES'!AA94</f>
        <v>0</v>
      </c>
      <c r="I94" s="374">
        <f>'F15 PROG. ACTIVIDADES'!M94</f>
        <v>30</v>
      </c>
      <c r="J94" s="700">
        <f t="shared" si="5"/>
        <v>0</v>
      </c>
      <c r="K94" s="701">
        <f t="shared" si="6"/>
        <v>0</v>
      </c>
      <c r="L94" s="191"/>
      <c r="M94" s="191"/>
      <c r="N94" s="191"/>
      <c r="O94" s="191"/>
      <c r="P94" s="191"/>
      <c r="Q94" s="191"/>
      <c r="R94" s="191"/>
      <c r="S94" s="191"/>
      <c r="T94" s="191"/>
      <c r="U94" s="191"/>
      <c r="V94" s="191"/>
      <c r="W94" s="191"/>
      <c r="X94" s="702">
        <f t="shared" si="7"/>
        <v>0</v>
      </c>
    </row>
    <row r="95" spans="1:24" ht="38.25" x14ac:dyDescent="0.2">
      <c r="A95" s="1159">
        <v>38</v>
      </c>
      <c r="B95" s="379" t="s">
        <v>10</v>
      </c>
      <c r="C95" s="610" t="s">
        <v>1079</v>
      </c>
      <c r="D95" s="1158" t="s">
        <v>1187</v>
      </c>
      <c r="E95" s="604" t="s">
        <v>1934</v>
      </c>
      <c r="F95" s="377" t="s">
        <v>1935</v>
      </c>
      <c r="G95" s="377" t="s">
        <v>1936</v>
      </c>
      <c r="H95" s="374">
        <f>'F15 PROG. ACTIVIDADES'!AA95</f>
        <v>0</v>
      </c>
      <c r="I95" s="374">
        <f>'F15 PROG. ACTIVIDADES'!M95</f>
        <v>10</v>
      </c>
      <c r="J95" s="700">
        <f t="shared" si="5"/>
        <v>0</v>
      </c>
      <c r="K95" s="701">
        <f t="shared" si="6"/>
        <v>0</v>
      </c>
      <c r="L95" s="191"/>
      <c r="M95" s="191"/>
      <c r="N95" s="191"/>
      <c r="O95" s="191"/>
      <c r="P95" s="191"/>
      <c r="Q95" s="191"/>
      <c r="R95" s="191"/>
      <c r="S95" s="191"/>
      <c r="T95" s="191"/>
      <c r="U95" s="191"/>
      <c r="V95" s="191"/>
      <c r="W95" s="191"/>
      <c r="X95" s="702">
        <f t="shared" si="7"/>
        <v>0</v>
      </c>
    </row>
    <row r="96" spans="1:24" ht="38.25" x14ac:dyDescent="0.2">
      <c r="A96" s="1159"/>
      <c r="B96" s="379" t="s">
        <v>11</v>
      </c>
      <c r="C96" s="610" t="s">
        <v>1079</v>
      </c>
      <c r="D96" s="1158"/>
      <c r="E96" s="604" t="s">
        <v>1191</v>
      </c>
      <c r="F96" s="377" t="s">
        <v>1938</v>
      </c>
      <c r="G96" s="377" t="s">
        <v>1188</v>
      </c>
      <c r="H96" s="374">
        <f>'F15 PROG. ACTIVIDADES'!AA96</f>
        <v>0</v>
      </c>
      <c r="I96" s="374">
        <f>'F15 PROG. ACTIVIDADES'!M96</f>
        <v>20</v>
      </c>
      <c r="J96" s="700">
        <f t="shared" si="5"/>
        <v>0</v>
      </c>
      <c r="K96" s="701">
        <f t="shared" si="6"/>
        <v>0</v>
      </c>
      <c r="L96" s="191"/>
      <c r="M96" s="191"/>
      <c r="N96" s="191"/>
      <c r="O96" s="191"/>
      <c r="P96" s="191"/>
      <c r="Q96" s="191"/>
      <c r="R96" s="191"/>
      <c r="S96" s="191"/>
      <c r="T96" s="191"/>
      <c r="U96" s="191"/>
      <c r="V96" s="191"/>
      <c r="W96" s="191"/>
      <c r="X96" s="702">
        <f t="shared" si="7"/>
        <v>0</v>
      </c>
    </row>
    <row r="97" spans="1:24" ht="25.5" customHeight="1" x14ac:dyDescent="0.2">
      <c r="A97" s="1159">
        <v>39</v>
      </c>
      <c r="B97" s="379" t="s">
        <v>10</v>
      </c>
      <c r="C97" s="610"/>
      <c r="D97" s="1158" t="s">
        <v>1192</v>
      </c>
      <c r="E97" s="604" t="s">
        <v>1939</v>
      </c>
      <c r="F97" s="377" t="s">
        <v>1940</v>
      </c>
      <c r="G97" s="377" t="s">
        <v>1941</v>
      </c>
      <c r="H97" s="374">
        <f>'F15 PROG. ACTIVIDADES'!AA97</f>
        <v>0</v>
      </c>
      <c r="I97" s="374">
        <f>'F15 PROG. ACTIVIDADES'!M97</f>
        <v>10</v>
      </c>
      <c r="J97" s="700">
        <f t="shared" si="5"/>
        <v>0</v>
      </c>
      <c r="K97" s="701">
        <f t="shared" si="6"/>
        <v>0</v>
      </c>
      <c r="L97" s="191"/>
      <c r="M97" s="191"/>
      <c r="N97" s="191"/>
      <c r="O97" s="191"/>
      <c r="P97" s="191"/>
      <c r="Q97" s="191"/>
      <c r="R97" s="191"/>
      <c r="S97" s="191"/>
      <c r="T97" s="191"/>
      <c r="U97" s="191"/>
      <c r="V97" s="191"/>
      <c r="W97" s="191"/>
      <c r="X97" s="702">
        <f t="shared" si="7"/>
        <v>0</v>
      </c>
    </row>
    <row r="98" spans="1:24" ht="38.25" x14ac:dyDescent="0.2">
      <c r="A98" s="1159"/>
      <c r="B98" s="379" t="s">
        <v>11</v>
      </c>
      <c r="C98" s="610"/>
      <c r="D98" s="1158"/>
      <c r="E98" s="608" t="s">
        <v>2357</v>
      </c>
      <c r="F98" s="377" t="s">
        <v>1943</v>
      </c>
      <c r="G98" s="377" t="s">
        <v>1145</v>
      </c>
      <c r="H98" s="374">
        <f>'F15 PROG. ACTIVIDADES'!AA98</f>
        <v>0</v>
      </c>
      <c r="I98" s="374">
        <f>'F15 PROG. ACTIVIDADES'!M98</f>
        <v>10</v>
      </c>
      <c r="J98" s="700">
        <f t="shared" si="5"/>
        <v>0</v>
      </c>
      <c r="K98" s="701">
        <f t="shared" si="6"/>
        <v>0</v>
      </c>
      <c r="L98" s="191"/>
      <c r="M98" s="191"/>
      <c r="N98" s="191"/>
      <c r="O98" s="191"/>
      <c r="P98" s="191"/>
      <c r="Q98" s="191"/>
      <c r="R98" s="191"/>
      <c r="S98" s="191"/>
      <c r="T98" s="191"/>
      <c r="U98" s="191"/>
      <c r="V98" s="191"/>
      <c r="W98" s="191"/>
      <c r="X98" s="702">
        <f t="shared" si="7"/>
        <v>0</v>
      </c>
    </row>
    <row r="99" spans="1:24" ht="51" x14ac:dyDescent="0.2">
      <c r="A99" s="1159">
        <v>40</v>
      </c>
      <c r="B99" s="625" t="s">
        <v>11</v>
      </c>
      <c r="C99" s="610"/>
      <c r="D99" s="1158" t="s">
        <v>1130</v>
      </c>
      <c r="E99" s="604" t="s">
        <v>1133</v>
      </c>
      <c r="F99" s="377" t="s">
        <v>1806</v>
      </c>
      <c r="G99" s="377" t="s">
        <v>1944</v>
      </c>
      <c r="H99" s="374">
        <f>'F15 PROG. ACTIVIDADES'!AA99</f>
        <v>0</v>
      </c>
      <c r="I99" s="374">
        <f>'F15 PROG. ACTIVIDADES'!M99</f>
        <v>30</v>
      </c>
      <c r="J99" s="700">
        <f t="shared" si="5"/>
        <v>0</v>
      </c>
      <c r="K99" s="701">
        <f t="shared" si="6"/>
        <v>0</v>
      </c>
      <c r="L99" s="191"/>
      <c r="M99" s="191"/>
      <c r="N99" s="191"/>
      <c r="O99" s="191"/>
      <c r="P99" s="191"/>
      <c r="Q99" s="191"/>
      <c r="R99" s="191"/>
      <c r="S99" s="191"/>
      <c r="T99" s="191"/>
      <c r="U99" s="191"/>
      <c r="V99" s="191"/>
      <c r="W99" s="191"/>
      <c r="X99" s="702">
        <f t="shared" si="7"/>
        <v>0</v>
      </c>
    </row>
    <row r="100" spans="1:24" ht="38.25" x14ac:dyDescent="0.2">
      <c r="A100" s="1159"/>
      <c r="B100" s="401" t="s">
        <v>137</v>
      </c>
      <c r="C100" s="610"/>
      <c r="D100" s="1158"/>
      <c r="E100" s="604" t="s">
        <v>1207</v>
      </c>
      <c r="F100" s="377" t="s">
        <v>1910</v>
      </c>
      <c r="G100" s="404" t="s">
        <v>1945</v>
      </c>
      <c r="H100" s="374">
        <f>'F15 PROG. ACTIVIDADES'!AA100</f>
        <v>0</v>
      </c>
      <c r="I100" s="374">
        <f>'F15 PROG. ACTIVIDADES'!M100</f>
        <v>30</v>
      </c>
      <c r="J100" s="700">
        <f t="shared" si="5"/>
        <v>0</v>
      </c>
      <c r="K100" s="701">
        <f t="shared" si="6"/>
        <v>0</v>
      </c>
      <c r="L100" s="191"/>
      <c r="M100" s="191"/>
      <c r="N100" s="191"/>
      <c r="O100" s="191"/>
      <c r="P100" s="191"/>
      <c r="Q100" s="191"/>
      <c r="R100" s="191"/>
      <c r="S100" s="191"/>
      <c r="T100" s="191"/>
      <c r="U100" s="191"/>
      <c r="V100" s="191"/>
      <c r="W100" s="191"/>
      <c r="X100" s="702">
        <f t="shared" si="7"/>
        <v>0</v>
      </c>
    </row>
    <row r="101" spans="1:24" ht="38.25" x14ac:dyDescent="0.2">
      <c r="A101" s="1159"/>
      <c r="B101" s="401" t="s">
        <v>12</v>
      </c>
      <c r="C101" s="610"/>
      <c r="D101" s="1158"/>
      <c r="E101" s="604" t="s">
        <v>1946</v>
      </c>
      <c r="F101" s="377" t="s">
        <v>1911</v>
      </c>
      <c r="G101" s="377" t="s">
        <v>1947</v>
      </c>
      <c r="H101" s="374">
        <f>'F15 PROG. ACTIVIDADES'!AA101</f>
        <v>0</v>
      </c>
      <c r="I101" s="374">
        <f>'F15 PROG. ACTIVIDADES'!M101</f>
        <v>30</v>
      </c>
      <c r="J101" s="700">
        <f t="shared" si="5"/>
        <v>0</v>
      </c>
      <c r="K101" s="701">
        <f t="shared" si="6"/>
        <v>0</v>
      </c>
      <c r="L101" s="191"/>
      <c r="M101" s="191"/>
      <c r="N101" s="191"/>
      <c r="O101" s="191"/>
      <c r="P101" s="191"/>
      <c r="Q101" s="191"/>
      <c r="R101" s="191"/>
      <c r="S101" s="191"/>
      <c r="T101" s="191"/>
      <c r="U101" s="191"/>
      <c r="V101" s="191"/>
      <c r="W101" s="191"/>
      <c r="X101" s="702">
        <f t="shared" si="7"/>
        <v>0</v>
      </c>
    </row>
    <row r="102" spans="1:24" ht="51" x14ac:dyDescent="0.2">
      <c r="A102" s="1159"/>
      <c r="B102" s="401" t="s">
        <v>1950</v>
      </c>
      <c r="C102" s="610"/>
      <c r="D102" s="1158"/>
      <c r="E102" s="604" t="s">
        <v>1643</v>
      </c>
      <c r="F102" s="377" t="s">
        <v>1868</v>
      </c>
      <c r="G102" s="377" t="s">
        <v>1951</v>
      </c>
      <c r="H102" s="374">
        <f>'F15 PROG. ACTIVIDADES'!AA102</f>
        <v>0</v>
      </c>
      <c r="I102" s="374">
        <f>'F15 PROG. ACTIVIDADES'!M102</f>
        <v>30</v>
      </c>
      <c r="J102" s="700">
        <f t="shared" si="5"/>
        <v>0</v>
      </c>
      <c r="K102" s="701">
        <f t="shared" si="6"/>
        <v>0</v>
      </c>
      <c r="L102" s="191"/>
      <c r="M102" s="191"/>
      <c r="N102" s="191"/>
      <c r="O102" s="191"/>
      <c r="P102" s="191"/>
      <c r="Q102" s="191"/>
      <c r="R102" s="191"/>
      <c r="S102" s="191"/>
      <c r="T102" s="191"/>
      <c r="U102" s="191"/>
      <c r="V102" s="191"/>
      <c r="W102" s="191"/>
      <c r="X102" s="702">
        <f t="shared" si="7"/>
        <v>0</v>
      </c>
    </row>
    <row r="103" spans="1:24" ht="38.25" customHeight="1" x14ac:dyDescent="0.2">
      <c r="A103" s="1159">
        <v>41</v>
      </c>
      <c r="B103" s="379" t="s">
        <v>1332</v>
      </c>
      <c r="C103" s="379" t="s">
        <v>1208</v>
      </c>
      <c r="D103" s="1091" t="s">
        <v>1052</v>
      </c>
      <c r="E103" s="629" t="s">
        <v>1335</v>
      </c>
      <c r="F103" s="422" t="s">
        <v>1953</v>
      </c>
      <c r="G103" s="406" t="s">
        <v>1345</v>
      </c>
      <c r="H103" s="374">
        <f>'F15 PROG. ACTIVIDADES'!AA103</f>
        <v>0</v>
      </c>
      <c r="I103" s="374">
        <f>'F15 PROG. ACTIVIDADES'!M103</f>
        <v>60</v>
      </c>
      <c r="J103" s="700">
        <f t="shared" si="5"/>
        <v>0</v>
      </c>
      <c r="K103" s="701">
        <f t="shared" si="6"/>
        <v>0</v>
      </c>
      <c r="L103" s="191"/>
      <c r="M103" s="191"/>
      <c r="N103" s="191"/>
      <c r="O103" s="191"/>
      <c r="P103" s="191"/>
      <c r="Q103" s="191"/>
      <c r="R103" s="191"/>
      <c r="S103" s="191"/>
      <c r="T103" s="191"/>
      <c r="U103" s="191"/>
      <c r="V103" s="191"/>
      <c r="W103" s="191"/>
      <c r="X103" s="702">
        <f t="shared" si="7"/>
        <v>0</v>
      </c>
    </row>
    <row r="104" spans="1:24" ht="38.25" x14ac:dyDescent="0.2">
      <c r="A104" s="1159"/>
      <c r="B104" s="379" t="s">
        <v>1332</v>
      </c>
      <c r="C104" s="379" t="s">
        <v>1208</v>
      </c>
      <c r="D104" s="1091"/>
      <c r="E104" s="629" t="s">
        <v>1338</v>
      </c>
      <c r="F104" s="422" t="s">
        <v>1953</v>
      </c>
      <c r="G104" s="406" t="s">
        <v>1345</v>
      </c>
      <c r="H104" s="374">
        <f>'F15 PROG. ACTIVIDADES'!AA104</f>
        <v>0</v>
      </c>
      <c r="I104" s="374">
        <f>'F15 PROG. ACTIVIDADES'!M104</f>
        <v>60</v>
      </c>
      <c r="J104" s="700">
        <f t="shared" si="5"/>
        <v>0</v>
      </c>
      <c r="K104" s="701">
        <f t="shared" si="6"/>
        <v>0</v>
      </c>
      <c r="L104" s="191"/>
      <c r="M104" s="191"/>
      <c r="N104" s="191"/>
      <c r="O104" s="191"/>
      <c r="P104" s="191"/>
      <c r="Q104" s="191"/>
      <c r="R104" s="191"/>
      <c r="S104" s="191"/>
      <c r="T104" s="191"/>
      <c r="U104" s="191"/>
      <c r="V104" s="191"/>
      <c r="W104" s="191"/>
      <c r="X104" s="702">
        <f t="shared" si="7"/>
        <v>0</v>
      </c>
    </row>
    <row r="105" spans="1:24" ht="51" x14ac:dyDescent="0.2">
      <c r="A105" s="168">
        <v>42</v>
      </c>
      <c r="B105" s="379" t="s">
        <v>11</v>
      </c>
      <c r="C105" s="379"/>
      <c r="D105" s="604" t="s">
        <v>2473</v>
      </c>
      <c r="E105" s="604" t="s">
        <v>2474</v>
      </c>
      <c r="F105" s="406" t="s">
        <v>1806</v>
      </c>
      <c r="G105" s="406" t="s">
        <v>2475</v>
      </c>
      <c r="H105" s="374">
        <f>'F15 PROG. ACTIVIDADES'!AA105</f>
        <v>0</v>
      </c>
      <c r="I105" s="374">
        <f>'F15 PROG. ACTIVIDADES'!M105</f>
        <v>10</v>
      </c>
      <c r="J105" s="700">
        <f t="shared" si="5"/>
        <v>0</v>
      </c>
      <c r="K105" s="701">
        <f t="shared" si="6"/>
        <v>0</v>
      </c>
      <c r="L105" s="191"/>
      <c r="M105" s="191"/>
      <c r="N105" s="191"/>
      <c r="O105" s="191"/>
      <c r="P105" s="191"/>
      <c r="Q105" s="191"/>
      <c r="R105" s="191"/>
      <c r="S105" s="191"/>
      <c r="T105" s="191"/>
      <c r="U105" s="191"/>
      <c r="V105" s="191"/>
      <c r="W105" s="191"/>
      <c r="X105" s="702">
        <f t="shared" si="7"/>
        <v>0</v>
      </c>
    </row>
    <row r="106" spans="1:24" ht="38.25" x14ac:dyDescent="0.2">
      <c r="A106" s="626">
        <v>43</v>
      </c>
      <c r="B106" s="632" t="s">
        <v>11</v>
      </c>
      <c r="C106" s="379" t="s">
        <v>1208</v>
      </c>
      <c r="D106" s="633" t="s">
        <v>1954</v>
      </c>
      <c r="E106" s="629" t="s">
        <v>1955</v>
      </c>
      <c r="F106" s="422" t="s">
        <v>1956</v>
      </c>
      <c r="G106" s="406" t="s">
        <v>1345</v>
      </c>
      <c r="H106" s="374">
        <f>'F15 PROG. ACTIVIDADES'!AA106</f>
        <v>0</v>
      </c>
      <c r="I106" s="374">
        <f>'F15 PROG. ACTIVIDADES'!M106</f>
        <v>30</v>
      </c>
      <c r="J106" s="700">
        <f t="shared" si="5"/>
        <v>0</v>
      </c>
      <c r="K106" s="701">
        <f t="shared" si="6"/>
        <v>0</v>
      </c>
      <c r="L106" s="191"/>
      <c r="M106" s="191"/>
      <c r="N106" s="191"/>
      <c r="O106" s="191"/>
      <c r="P106" s="191"/>
      <c r="Q106" s="191"/>
      <c r="R106" s="191"/>
      <c r="S106" s="191"/>
      <c r="T106" s="191"/>
      <c r="U106" s="191"/>
      <c r="V106" s="191"/>
      <c r="W106" s="191"/>
      <c r="X106" s="702">
        <f t="shared" si="7"/>
        <v>0</v>
      </c>
    </row>
    <row r="107" spans="1:24" ht="25.5" x14ac:dyDescent="0.2">
      <c r="A107" s="1159">
        <v>44</v>
      </c>
      <c r="B107" s="1106" t="s">
        <v>1959</v>
      </c>
      <c r="C107" s="610" t="s">
        <v>1885</v>
      </c>
      <c r="D107" s="1091" t="s">
        <v>966</v>
      </c>
      <c r="E107" s="1123" t="s">
        <v>1960</v>
      </c>
      <c r="F107" s="610" t="s">
        <v>1910</v>
      </c>
      <c r="G107" s="377" t="s">
        <v>1222</v>
      </c>
      <c r="H107" s="374">
        <f>'F15 PROG. ACTIVIDADES'!AA107</f>
        <v>0</v>
      </c>
      <c r="I107" s="374">
        <f>'F15 PROG. ACTIVIDADES'!M107</f>
        <v>20</v>
      </c>
      <c r="J107" s="700">
        <f t="shared" si="5"/>
        <v>0</v>
      </c>
      <c r="K107" s="701">
        <f t="shared" si="6"/>
        <v>0</v>
      </c>
      <c r="L107" s="191"/>
      <c r="M107" s="191"/>
      <c r="N107" s="191"/>
      <c r="O107" s="191"/>
      <c r="P107" s="191"/>
      <c r="Q107" s="191"/>
      <c r="R107" s="191"/>
      <c r="S107" s="191"/>
      <c r="T107" s="191"/>
      <c r="U107" s="191"/>
      <c r="V107" s="191"/>
      <c r="W107" s="191"/>
      <c r="X107" s="702">
        <f t="shared" si="7"/>
        <v>0</v>
      </c>
    </row>
    <row r="108" spans="1:24" ht="25.5" x14ac:dyDescent="0.2">
      <c r="A108" s="1159"/>
      <c r="B108" s="1106"/>
      <c r="C108" s="610" t="s">
        <v>1885</v>
      </c>
      <c r="D108" s="1091"/>
      <c r="E108" s="1123"/>
      <c r="F108" s="610" t="s">
        <v>1911</v>
      </c>
      <c r="G108" s="377" t="s">
        <v>1222</v>
      </c>
      <c r="H108" s="374">
        <f>'F15 PROG. ACTIVIDADES'!AA108</f>
        <v>0</v>
      </c>
      <c r="I108" s="374">
        <f>'F15 PROG. ACTIVIDADES'!M108</f>
        <v>20</v>
      </c>
      <c r="J108" s="700">
        <f t="shared" si="5"/>
        <v>0</v>
      </c>
      <c r="K108" s="701">
        <f t="shared" si="6"/>
        <v>0</v>
      </c>
      <c r="L108" s="191"/>
      <c r="M108" s="191"/>
      <c r="N108" s="191"/>
      <c r="O108" s="191"/>
      <c r="P108" s="191"/>
      <c r="Q108" s="191"/>
      <c r="R108" s="191"/>
      <c r="S108" s="191"/>
      <c r="T108" s="191"/>
      <c r="U108" s="191"/>
      <c r="V108" s="191"/>
      <c r="W108" s="191"/>
      <c r="X108" s="702">
        <f t="shared" si="7"/>
        <v>0</v>
      </c>
    </row>
    <row r="109" spans="1:24" ht="25.5" x14ac:dyDescent="0.2">
      <c r="A109" s="1159"/>
      <c r="B109" s="1106"/>
      <c r="C109" s="610" t="s">
        <v>1885</v>
      </c>
      <c r="D109" s="1091"/>
      <c r="E109" s="1123"/>
      <c r="F109" s="610" t="s">
        <v>1868</v>
      </c>
      <c r="G109" s="377" t="s">
        <v>1222</v>
      </c>
      <c r="H109" s="374">
        <f>'F15 PROG. ACTIVIDADES'!AA109</f>
        <v>0</v>
      </c>
      <c r="I109" s="374">
        <f>'F15 PROG. ACTIVIDADES'!M109</f>
        <v>20</v>
      </c>
      <c r="J109" s="700">
        <f t="shared" si="5"/>
        <v>0</v>
      </c>
      <c r="K109" s="701">
        <f t="shared" si="6"/>
        <v>0</v>
      </c>
      <c r="L109" s="191"/>
      <c r="M109" s="191"/>
      <c r="N109" s="191"/>
      <c r="O109" s="191"/>
      <c r="P109" s="191"/>
      <c r="Q109" s="191"/>
      <c r="R109" s="191"/>
      <c r="S109" s="191"/>
      <c r="T109" s="191"/>
      <c r="U109" s="191"/>
      <c r="V109" s="191"/>
      <c r="W109" s="191"/>
      <c r="X109" s="702">
        <f t="shared" si="7"/>
        <v>0</v>
      </c>
    </row>
    <row r="110" spans="1:24" ht="25.5" x14ac:dyDescent="0.2">
      <c r="A110" s="1159">
        <v>45</v>
      </c>
      <c r="B110" s="1106" t="s">
        <v>1959</v>
      </c>
      <c r="C110" s="610" t="s">
        <v>1885</v>
      </c>
      <c r="D110" s="1091" t="s">
        <v>971</v>
      </c>
      <c r="E110" s="1179" t="s">
        <v>1962</v>
      </c>
      <c r="F110" s="610" t="s">
        <v>1911</v>
      </c>
      <c r="G110" s="377" t="s">
        <v>1222</v>
      </c>
      <c r="H110" s="374">
        <f>'F15 PROG. ACTIVIDADES'!AA110</f>
        <v>0</v>
      </c>
      <c r="I110" s="374">
        <f>'F15 PROG. ACTIVIDADES'!M110</f>
        <v>20</v>
      </c>
      <c r="J110" s="700">
        <f t="shared" si="5"/>
        <v>0</v>
      </c>
      <c r="K110" s="701">
        <f t="shared" si="6"/>
        <v>0</v>
      </c>
      <c r="L110" s="191"/>
      <c r="M110" s="191"/>
      <c r="N110" s="191"/>
      <c r="O110" s="191"/>
      <c r="P110" s="191"/>
      <c r="Q110" s="191"/>
      <c r="R110" s="191"/>
      <c r="S110" s="191"/>
      <c r="T110" s="191"/>
      <c r="U110" s="191"/>
      <c r="V110" s="191"/>
      <c r="W110" s="191"/>
      <c r="X110" s="702">
        <f t="shared" si="7"/>
        <v>0</v>
      </c>
    </row>
    <row r="111" spans="1:24" ht="25.5" customHeight="1" x14ac:dyDescent="0.2">
      <c r="A111" s="1159"/>
      <c r="B111" s="1106"/>
      <c r="C111" s="610" t="s">
        <v>1885</v>
      </c>
      <c r="D111" s="1091"/>
      <c r="E111" s="1181"/>
      <c r="F111" s="610" t="s">
        <v>1868</v>
      </c>
      <c r="G111" s="377" t="s">
        <v>1222</v>
      </c>
      <c r="H111" s="374">
        <f>'F15 PROG. ACTIVIDADES'!AA111</f>
        <v>0</v>
      </c>
      <c r="I111" s="374">
        <f>'F15 PROG. ACTIVIDADES'!M111</f>
        <v>20</v>
      </c>
      <c r="J111" s="700">
        <f t="shared" si="5"/>
        <v>0</v>
      </c>
      <c r="K111" s="701">
        <f t="shared" si="6"/>
        <v>0</v>
      </c>
      <c r="L111" s="191"/>
      <c r="M111" s="191"/>
      <c r="N111" s="191"/>
      <c r="O111" s="191"/>
      <c r="P111" s="191"/>
      <c r="Q111" s="191"/>
      <c r="R111" s="191"/>
      <c r="S111" s="191"/>
      <c r="T111" s="191"/>
      <c r="U111" s="191"/>
      <c r="V111" s="191"/>
      <c r="W111" s="191"/>
      <c r="X111" s="702">
        <f t="shared" si="7"/>
        <v>0</v>
      </c>
    </row>
    <row r="112" spans="1:24" ht="25.5" x14ac:dyDescent="0.2">
      <c r="A112" s="1159">
        <v>46</v>
      </c>
      <c r="B112" s="1106" t="s">
        <v>1959</v>
      </c>
      <c r="C112" s="610" t="s">
        <v>1885</v>
      </c>
      <c r="D112" s="1091" t="s">
        <v>1965</v>
      </c>
      <c r="E112" s="1179" t="s">
        <v>1966</v>
      </c>
      <c r="F112" s="610" t="s">
        <v>1911</v>
      </c>
      <c r="G112" s="377" t="s">
        <v>1222</v>
      </c>
      <c r="H112" s="374">
        <f>'F15 PROG. ACTIVIDADES'!AA112</f>
        <v>0</v>
      </c>
      <c r="I112" s="374">
        <f>'F15 PROG. ACTIVIDADES'!M112</f>
        <v>20</v>
      </c>
      <c r="J112" s="700">
        <f t="shared" si="5"/>
        <v>0</v>
      </c>
      <c r="K112" s="701">
        <f t="shared" si="6"/>
        <v>0</v>
      </c>
      <c r="L112" s="191"/>
      <c r="M112" s="191"/>
      <c r="N112" s="191"/>
      <c r="O112" s="191"/>
      <c r="P112" s="191"/>
      <c r="Q112" s="191"/>
      <c r="R112" s="191"/>
      <c r="S112" s="191"/>
      <c r="T112" s="191"/>
      <c r="U112" s="191"/>
      <c r="V112" s="191"/>
      <c r="W112" s="191"/>
      <c r="X112" s="702">
        <f t="shared" si="7"/>
        <v>0</v>
      </c>
    </row>
    <row r="113" spans="1:24" ht="25.5" customHeight="1" x14ac:dyDescent="0.2">
      <c r="A113" s="1159"/>
      <c r="B113" s="1106"/>
      <c r="C113" s="610" t="s">
        <v>1885</v>
      </c>
      <c r="D113" s="1091"/>
      <c r="E113" s="1181"/>
      <c r="F113" s="610" t="s">
        <v>1868</v>
      </c>
      <c r="G113" s="377" t="s">
        <v>1222</v>
      </c>
      <c r="H113" s="374">
        <f>'F15 PROG. ACTIVIDADES'!AA113</f>
        <v>0</v>
      </c>
      <c r="I113" s="374">
        <f>'F15 PROG. ACTIVIDADES'!M113</f>
        <v>20</v>
      </c>
      <c r="J113" s="700">
        <f t="shared" si="5"/>
        <v>0</v>
      </c>
      <c r="K113" s="701">
        <f t="shared" si="6"/>
        <v>0</v>
      </c>
      <c r="L113" s="191"/>
      <c r="M113" s="191"/>
      <c r="N113" s="191"/>
      <c r="O113" s="191"/>
      <c r="P113" s="191"/>
      <c r="Q113" s="191"/>
      <c r="R113" s="191"/>
      <c r="S113" s="191"/>
      <c r="T113" s="191"/>
      <c r="U113" s="191"/>
      <c r="V113" s="191"/>
      <c r="W113" s="191"/>
      <c r="X113" s="702">
        <f t="shared" si="7"/>
        <v>0</v>
      </c>
    </row>
    <row r="114" spans="1:24" ht="25.5" x14ac:dyDescent="0.2">
      <c r="A114" s="1159">
        <v>47</v>
      </c>
      <c r="B114" s="1106" t="s">
        <v>1959</v>
      </c>
      <c r="C114" s="610" t="s">
        <v>1885</v>
      </c>
      <c r="D114" s="1091" t="s">
        <v>1969</v>
      </c>
      <c r="E114" s="1123" t="s">
        <v>1970</v>
      </c>
      <c r="F114" s="610" t="s">
        <v>1911</v>
      </c>
      <c r="G114" s="377" t="s">
        <v>1222</v>
      </c>
      <c r="H114" s="374">
        <f>'F15 PROG. ACTIVIDADES'!AA114</f>
        <v>0</v>
      </c>
      <c r="I114" s="374">
        <f>'F15 PROG. ACTIVIDADES'!M114</f>
        <v>20</v>
      </c>
      <c r="J114" s="700">
        <f t="shared" si="5"/>
        <v>0</v>
      </c>
      <c r="K114" s="701">
        <f t="shared" si="6"/>
        <v>0</v>
      </c>
      <c r="L114" s="191"/>
      <c r="M114" s="191"/>
      <c r="N114" s="191"/>
      <c r="O114" s="191"/>
      <c r="P114" s="191"/>
      <c r="Q114" s="191"/>
      <c r="R114" s="191"/>
      <c r="S114" s="191"/>
      <c r="T114" s="191"/>
      <c r="U114" s="191"/>
      <c r="V114" s="191"/>
      <c r="W114" s="191"/>
      <c r="X114" s="702">
        <f t="shared" si="7"/>
        <v>0</v>
      </c>
    </row>
    <row r="115" spans="1:24" ht="25.5" customHeight="1" x14ac:dyDescent="0.2">
      <c r="A115" s="1159"/>
      <c r="B115" s="1106"/>
      <c r="C115" s="610" t="s">
        <v>1885</v>
      </c>
      <c r="D115" s="1091"/>
      <c r="E115" s="1123"/>
      <c r="F115" s="610" t="s">
        <v>1868</v>
      </c>
      <c r="G115" s="377" t="s">
        <v>1222</v>
      </c>
      <c r="H115" s="374">
        <f>'F15 PROG. ACTIVIDADES'!AA115</f>
        <v>0</v>
      </c>
      <c r="I115" s="374">
        <f>'F15 PROG. ACTIVIDADES'!M115</f>
        <v>20</v>
      </c>
      <c r="J115" s="700">
        <f t="shared" si="5"/>
        <v>0</v>
      </c>
      <c r="K115" s="701">
        <f t="shared" si="6"/>
        <v>0</v>
      </c>
      <c r="L115" s="191"/>
      <c r="M115" s="191"/>
      <c r="N115" s="191"/>
      <c r="O115" s="191"/>
      <c r="P115" s="191"/>
      <c r="Q115" s="191"/>
      <c r="R115" s="191"/>
      <c r="S115" s="191"/>
      <c r="T115" s="191"/>
      <c r="U115" s="191"/>
      <c r="V115" s="191"/>
      <c r="W115" s="191"/>
      <c r="X115" s="702">
        <f t="shared" si="7"/>
        <v>0</v>
      </c>
    </row>
    <row r="116" spans="1:24" ht="25.5" x14ac:dyDescent="0.2">
      <c r="A116" s="1159">
        <v>48</v>
      </c>
      <c r="B116" s="1141" t="s">
        <v>1959</v>
      </c>
      <c r="C116" s="610" t="s">
        <v>1885</v>
      </c>
      <c r="D116" s="1091" t="s">
        <v>967</v>
      </c>
      <c r="E116" s="1189" t="s">
        <v>2373</v>
      </c>
      <c r="F116" s="610" t="s">
        <v>1911</v>
      </c>
      <c r="G116" s="377" t="s">
        <v>1222</v>
      </c>
      <c r="H116" s="374">
        <f>'F15 PROG. ACTIVIDADES'!AA116</f>
        <v>0</v>
      </c>
      <c r="I116" s="374">
        <f>'F15 PROG. ACTIVIDADES'!M116</f>
        <v>20</v>
      </c>
      <c r="J116" s="700">
        <f t="shared" si="5"/>
        <v>0</v>
      </c>
      <c r="K116" s="701">
        <f t="shared" si="6"/>
        <v>0</v>
      </c>
      <c r="L116" s="191"/>
      <c r="M116" s="191"/>
      <c r="N116" s="191"/>
      <c r="O116" s="191"/>
      <c r="P116" s="191"/>
      <c r="Q116" s="191"/>
      <c r="R116" s="191"/>
      <c r="S116" s="191"/>
      <c r="T116" s="191"/>
      <c r="U116" s="191"/>
      <c r="V116" s="191"/>
      <c r="W116" s="191"/>
      <c r="X116" s="702">
        <f t="shared" si="7"/>
        <v>0</v>
      </c>
    </row>
    <row r="117" spans="1:24" ht="25.5" x14ac:dyDescent="0.2">
      <c r="A117" s="1159"/>
      <c r="B117" s="1141"/>
      <c r="C117" s="610" t="s">
        <v>1885</v>
      </c>
      <c r="D117" s="1091"/>
      <c r="E117" s="1190"/>
      <c r="F117" s="610" t="s">
        <v>1868</v>
      </c>
      <c r="G117" s="377" t="s">
        <v>1222</v>
      </c>
      <c r="H117" s="374">
        <f>'F15 PROG. ACTIVIDADES'!AA117</f>
        <v>0</v>
      </c>
      <c r="I117" s="374">
        <f>'F15 PROG. ACTIVIDADES'!M117</f>
        <v>20</v>
      </c>
      <c r="J117" s="700">
        <f t="shared" si="5"/>
        <v>0</v>
      </c>
      <c r="K117" s="701">
        <f t="shared" si="6"/>
        <v>0</v>
      </c>
      <c r="L117" s="191"/>
      <c r="M117" s="191"/>
      <c r="N117" s="191"/>
      <c r="O117" s="191"/>
      <c r="P117" s="191"/>
      <c r="Q117" s="191"/>
      <c r="R117" s="191"/>
      <c r="S117" s="191"/>
      <c r="T117" s="191"/>
      <c r="U117" s="191"/>
      <c r="V117" s="191"/>
      <c r="W117" s="191"/>
      <c r="X117" s="702">
        <f t="shared" si="7"/>
        <v>0</v>
      </c>
    </row>
    <row r="118" spans="1:24" ht="51" x14ac:dyDescent="0.2">
      <c r="A118" s="626">
        <v>49</v>
      </c>
      <c r="B118" s="379" t="s">
        <v>1959</v>
      </c>
      <c r="C118" s="610" t="s">
        <v>1885</v>
      </c>
      <c r="D118" s="604" t="s">
        <v>980</v>
      </c>
      <c r="E118" s="609" t="s">
        <v>2358</v>
      </c>
      <c r="F118" s="610" t="s">
        <v>1911</v>
      </c>
      <c r="G118" s="377" t="s">
        <v>1974</v>
      </c>
      <c r="H118" s="374">
        <f>'F15 PROG. ACTIVIDADES'!AA118</f>
        <v>0</v>
      </c>
      <c r="I118" s="374">
        <f>'F15 PROG. ACTIVIDADES'!M118</f>
        <v>20</v>
      </c>
      <c r="J118" s="700">
        <f t="shared" si="5"/>
        <v>0</v>
      </c>
      <c r="K118" s="701">
        <f t="shared" si="6"/>
        <v>0</v>
      </c>
      <c r="L118" s="191"/>
      <c r="M118" s="191"/>
      <c r="N118" s="191"/>
      <c r="O118" s="191"/>
      <c r="P118" s="191"/>
      <c r="Q118" s="191"/>
      <c r="R118" s="191"/>
      <c r="S118" s="191"/>
      <c r="T118" s="191"/>
      <c r="U118" s="191"/>
      <c r="V118" s="191"/>
      <c r="W118" s="191"/>
      <c r="X118" s="702">
        <f t="shared" si="7"/>
        <v>0</v>
      </c>
    </row>
    <row r="119" spans="1:24" ht="25.5" customHeight="1" x14ac:dyDescent="0.2">
      <c r="A119" s="626">
        <v>50</v>
      </c>
      <c r="B119" s="379" t="s">
        <v>1959</v>
      </c>
      <c r="C119" s="610" t="s">
        <v>1885</v>
      </c>
      <c r="D119" s="604" t="s">
        <v>1975</v>
      </c>
      <c r="E119" s="609" t="s">
        <v>1976</v>
      </c>
      <c r="F119" s="610" t="s">
        <v>1911</v>
      </c>
      <c r="G119" s="377" t="s">
        <v>1241</v>
      </c>
      <c r="H119" s="374">
        <f>'F15 PROG. ACTIVIDADES'!AA119</f>
        <v>0</v>
      </c>
      <c r="I119" s="374">
        <f>'F15 PROG. ACTIVIDADES'!M119</f>
        <v>20</v>
      </c>
      <c r="J119" s="700">
        <f t="shared" si="5"/>
        <v>0</v>
      </c>
      <c r="K119" s="701">
        <f t="shared" si="6"/>
        <v>0</v>
      </c>
      <c r="L119" s="191"/>
      <c r="M119" s="191"/>
      <c r="N119" s="191"/>
      <c r="O119" s="191"/>
      <c r="P119" s="191"/>
      <c r="Q119" s="191"/>
      <c r="R119" s="191"/>
      <c r="S119" s="191"/>
      <c r="T119" s="191"/>
      <c r="U119" s="191"/>
      <c r="V119" s="191"/>
      <c r="W119" s="191"/>
      <c r="X119" s="702">
        <f t="shared" si="7"/>
        <v>0</v>
      </c>
    </row>
    <row r="120" spans="1:24" ht="25.5" x14ac:dyDescent="0.2">
      <c r="A120" s="1159">
        <v>51</v>
      </c>
      <c r="B120" s="1106" t="s">
        <v>1959</v>
      </c>
      <c r="C120" s="610" t="s">
        <v>1885</v>
      </c>
      <c r="D120" s="1091" t="s">
        <v>964</v>
      </c>
      <c r="E120" s="1123" t="s">
        <v>1978</v>
      </c>
      <c r="F120" s="610" t="s">
        <v>1910</v>
      </c>
      <c r="G120" s="377" t="s">
        <v>965</v>
      </c>
      <c r="H120" s="374">
        <f>'F15 PROG. ACTIVIDADES'!AA120</f>
        <v>0</v>
      </c>
      <c r="I120" s="374">
        <f>'F15 PROG. ACTIVIDADES'!M120</f>
        <v>30</v>
      </c>
      <c r="J120" s="700">
        <f t="shared" si="5"/>
        <v>0</v>
      </c>
      <c r="K120" s="701">
        <f t="shared" si="6"/>
        <v>0</v>
      </c>
      <c r="L120" s="191"/>
      <c r="M120" s="191"/>
      <c r="N120" s="191"/>
      <c r="O120" s="191"/>
      <c r="P120" s="191"/>
      <c r="Q120" s="191"/>
      <c r="R120" s="191"/>
      <c r="S120" s="191"/>
      <c r="T120" s="191"/>
      <c r="U120" s="191"/>
      <c r="V120" s="191"/>
      <c r="W120" s="191"/>
      <c r="X120" s="702">
        <f t="shared" si="7"/>
        <v>0</v>
      </c>
    </row>
    <row r="121" spans="1:24" ht="25.5" x14ac:dyDescent="0.2">
      <c r="A121" s="1159"/>
      <c r="B121" s="1106"/>
      <c r="C121" s="610" t="s">
        <v>1885</v>
      </c>
      <c r="D121" s="1091"/>
      <c r="E121" s="1123"/>
      <c r="F121" s="610" t="s">
        <v>1911</v>
      </c>
      <c r="G121" s="377" t="s">
        <v>965</v>
      </c>
      <c r="H121" s="374">
        <f>'F15 PROG. ACTIVIDADES'!AA121</f>
        <v>0</v>
      </c>
      <c r="I121" s="374">
        <f>'F15 PROG. ACTIVIDADES'!M121</f>
        <v>30</v>
      </c>
      <c r="J121" s="700">
        <f t="shared" si="5"/>
        <v>0</v>
      </c>
      <c r="K121" s="701">
        <f t="shared" si="6"/>
        <v>0</v>
      </c>
      <c r="L121" s="191"/>
      <c r="M121" s="191"/>
      <c r="N121" s="191"/>
      <c r="O121" s="191"/>
      <c r="P121" s="191"/>
      <c r="Q121" s="191"/>
      <c r="R121" s="191"/>
      <c r="S121" s="191"/>
      <c r="T121" s="191"/>
      <c r="U121" s="191"/>
      <c r="V121" s="191"/>
      <c r="W121" s="191"/>
      <c r="X121" s="702">
        <f t="shared" si="7"/>
        <v>0</v>
      </c>
    </row>
    <row r="122" spans="1:24" ht="25.5" customHeight="1" x14ac:dyDescent="0.2">
      <c r="A122" s="1159"/>
      <c r="B122" s="1106"/>
      <c r="C122" s="610" t="s">
        <v>1885</v>
      </c>
      <c r="D122" s="1091"/>
      <c r="E122" s="1123"/>
      <c r="F122" s="610" t="s">
        <v>1868</v>
      </c>
      <c r="G122" s="377" t="s">
        <v>965</v>
      </c>
      <c r="H122" s="374">
        <f>'F15 PROG. ACTIVIDADES'!AA122</f>
        <v>0</v>
      </c>
      <c r="I122" s="374">
        <f>'F15 PROG. ACTIVIDADES'!M122</f>
        <v>30</v>
      </c>
      <c r="J122" s="700">
        <f t="shared" si="5"/>
        <v>0</v>
      </c>
      <c r="K122" s="701">
        <f t="shared" si="6"/>
        <v>0</v>
      </c>
      <c r="L122" s="191"/>
      <c r="M122" s="191"/>
      <c r="N122" s="191"/>
      <c r="O122" s="191"/>
      <c r="P122" s="191"/>
      <c r="Q122" s="191"/>
      <c r="R122" s="191"/>
      <c r="S122" s="191"/>
      <c r="T122" s="191"/>
      <c r="U122" s="191"/>
      <c r="V122" s="191"/>
      <c r="W122" s="191"/>
      <c r="X122" s="702">
        <f t="shared" si="7"/>
        <v>0</v>
      </c>
    </row>
    <row r="123" spans="1:24" ht="25.5" x14ac:dyDescent="0.2">
      <c r="A123" s="1159">
        <v>52</v>
      </c>
      <c r="B123" s="1106" t="s">
        <v>1959</v>
      </c>
      <c r="C123" s="610" t="s">
        <v>1885</v>
      </c>
      <c r="D123" s="1091" t="s">
        <v>2376</v>
      </c>
      <c r="E123" s="1123" t="s">
        <v>1981</v>
      </c>
      <c r="F123" s="610" t="s">
        <v>1911</v>
      </c>
      <c r="G123" s="377" t="s">
        <v>1104</v>
      </c>
      <c r="H123" s="374">
        <f>'F15 PROG. ACTIVIDADES'!AA123</f>
        <v>0</v>
      </c>
      <c r="I123" s="374">
        <f>'F15 PROG. ACTIVIDADES'!M123</f>
        <v>20</v>
      </c>
      <c r="J123" s="700">
        <f t="shared" si="5"/>
        <v>0</v>
      </c>
      <c r="K123" s="701">
        <f t="shared" si="6"/>
        <v>0</v>
      </c>
      <c r="L123" s="191"/>
      <c r="M123" s="191"/>
      <c r="N123" s="191"/>
      <c r="O123" s="191"/>
      <c r="P123" s="191"/>
      <c r="Q123" s="191"/>
      <c r="R123" s="191"/>
      <c r="S123" s="191"/>
      <c r="T123" s="191"/>
      <c r="U123" s="191"/>
      <c r="V123" s="191"/>
      <c r="W123" s="191"/>
      <c r="X123" s="702">
        <f t="shared" si="7"/>
        <v>0</v>
      </c>
    </row>
    <row r="124" spans="1:24" ht="25.5" customHeight="1" x14ac:dyDescent="0.2">
      <c r="A124" s="1159"/>
      <c r="B124" s="1106"/>
      <c r="C124" s="610" t="s">
        <v>1885</v>
      </c>
      <c r="D124" s="1091"/>
      <c r="E124" s="1123"/>
      <c r="F124" s="610" t="s">
        <v>1868</v>
      </c>
      <c r="G124" s="377" t="s">
        <v>1104</v>
      </c>
      <c r="H124" s="374">
        <f>'F15 PROG. ACTIVIDADES'!AA124</f>
        <v>0</v>
      </c>
      <c r="I124" s="374">
        <f>'F15 PROG. ACTIVIDADES'!M124</f>
        <v>20</v>
      </c>
      <c r="J124" s="700">
        <f t="shared" si="5"/>
        <v>0</v>
      </c>
      <c r="K124" s="701">
        <f t="shared" si="6"/>
        <v>0</v>
      </c>
      <c r="L124" s="191"/>
      <c r="M124" s="191"/>
      <c r="N124" s="191"/>
      <c r="O124" s="191"/>
      <c r="P124" s="191"/>
      <c r="Q124" s="191"/>
      <c r="R124" s="191"/>
      <c r="S124" s="191"/>
      <c r="T124" s="191"/>
      <c r="U124" s="191"/>
      <c r="V124" s="191"/>
      <c r="W124" s="191"/>
      <c r="X124" s="702">
        <f t="shared" si="7"/>
        <v>0</v>
      </c>
    </row>
    <row r="125" spans="1:24" ht="25.5" x14ac:dyDescent="0.2">
      <c r="A125" s="1159">
        <v>53</v>
      </c>
      <c r="B125" s="1106" t="s">
        <v>1959</v>
      </c>
      <c r="C125" s="610" t="s">
        <v>1885</v>
      </c>
      <c r="D125" s="1091" t="s">
        <v>2378</v>
      </c>
      <c r="E125" s="1139" t="s">
        <v>1982</v>
      </c>
      <c r="F125" s="610" t="s">
        <v>1911</v>
      </c>
      <c r="G125" s="377" t="s">
        <v>1104</v>
      </c>
      <c r="H125" s="374">
        <f>'F15 PROG. ACTIVIDADES'!AA125</f>
        <v>0</v>
      </c>
      <c r="I125" s="374">
        <f>'F15 PROG. ACTIVIDADES'!M125</f>
        <v>20</v>
      </c>
      <c r="J125" s="700">
        <f t="shared" si="5"/>
        <v>0</v>
      </c>
      <c r="K125" s="701">
        <f t="shared" si="6"/>
        <v>0</v>
      </c>
      <c r="L125" s="191"/>
      <c r="M125" s="191"/>
      <c r="N125" s="191"/>
      <c r="O125" s="191"/>
      <c r="P125" s="191"/>
      <c r="Q125" s="191"/>
      <c r="R125" s="191"/>
      <c r="S125" s="191"/>
      <c r="T125" s="191"/>
      <c r="U125" s="191"/>
      <c r="V125" s="191"/>
      <c r="W125" s="191"/>
      <c r="X125" s="702">
        <f t="shared" si="7"/>
        <v>0</v>
      </c>
    </row>
    <row r="126" spans="1:24" ht="25.5" x14ac:dyDescent="0.2">
      <c r="A126" s="1159"/>
      <c r="B126" s="1106"/>
      <c r="C126" s="610" t="s">
        <v>1885</v>
      </c>
      <c r="D126" s="1091"/>
      <c r="E126" s="1140"/>
      <c r="F126" s="610" t="s">
        <v>1868</v>
      </c>
      <c r="G126" s="377" t="s">
        <v>1104</v>
      </c>
      <c r="H126" s="374">
        <f>'F15 PROG. ACTIVIDADES'!AA126</f>
        <v>0</v>
      </c>
      <c r="I126" s="374">
        <f>'F15 PROG. ACTIVIDADES'!M126</f>
        <v>20</v>
      </c>
      <c r="J126" s="700">
        <f t="shared" si="5"/>
        <v>0</v>
      </c>
      <c r="K126" s="701">
        <f t="shared" si="6"/>
        <v>0</v>
      </c>
      <c r="L126" s="191"/>
      <c r="M126" s="191"/>
      <c r="N126" s="191"/>
      <c r="O126" s="191"/>
      <c r="P126" s="191"/>
      <c r="Q126" s="191"/>
      <c r="R126" s="191"/>
      <c r="S126" s="191"/>
      <c r="T126" s="191"/>
      <c r="U126" s="191"/>
      <c r="V126" s="191"/>
      <c r="W126" s="191"/>
      <c r="X126" s="702">
        <f t="shared" si="7"/>
        <v>0</v>
      </c>
    </row>
    <row r="127" spans="1:24" ht="25.5" x14ac:dyDescent="0.2">
      <c r="A127" s="1159">
        <v>54</v>
      </c>
      <c r="B127" s="1106" t="s">
        <v>1959</v>
      </c>
      <c r="C127" s="610" t="s">
        <v>1885</v>
      </c>
      <c r="D127" s="1091" t="s">
        <v>982</v>
      </c>
      <c r="E127" s="1139" t="s">
        <v>1637</v>
      </c>
      <c r="F127" s="610" t="s">
        <v>1911</v>
      </c>
      <c r="G127" s="377" t="s">
        <v>2395</v>
      </c>
      <c r="H127" s="374">
        <f>'F15 PROG. ACTIVIDADES'!AA127</f>
        <v>0</v>
      </c>
      <c r="I127" s="374">
        <f>'F15 PROG. ACTIVIDADES'!M127</f>
        <v>60</v>
      </c>
      <c r="J127" s="700">
        <f t="shared" si="5"/>
        <v>0</v>
      </c>
      <c r="K127" s="701">
        <f t="shared" si="6"/>
        <v>0</v>
      </c>
      <c r="L127" s="191"/>
      <c r="M127" s="191"/>
      <c r="N127" s="191"/>
      <c r="O127" s="191"/>
      <c r="P127" s="191"/>
      <c r="Q127" s="191"/>
      <c r="R127" s="191"/>
      <c r="S127" s="191"/>
      <c r="T127" s="191"/>
      <c r="U127" s="191"/>
      <c r="V127" s="191"/>
      <c r="W127" s="191"/>
      <c r="X127" s="702">
        <f t="shared" si="7"/>
        <v>0</v>
      </c>
    </row>
    <row r="128" spans="1:24" ht="25.5" x14ac:dyDescent="0.2">
      <c r="A128" s="1159"/>
      <c r="B128" s="1106"/>
      <c r="C128" s="610" t="s">
        <v>1885</v>
      </c>
      <c r="D128" s="1091"/>
      <c r="E128" s="1140"/>
      <c r="F128" s="610" t="s">
        <v>1868</v>
      </c>
      <c r="G128" s="377" t="s">
        <v>2395</v>
      </c>
      <c r="H128" s="374">
        <f>'F15 PROG. ACTIVIDADES'!AA128</f>
        <v>0</v>
      </c>
      <c r="I128" s="374">
        <f>'F15 PROG. ACTIVIDADES'!M128</f>
        <v>60</v>
      </c>
      <c r="J128" s="700">
        <f t="shared" si="5"/>
        <v>0</v>
      </c>
      <c r="K128" s="701">
        <f t="shared" si="6"/>
        <v>0</v>
      </c>
      <c r="L128" s="191"/>
      <c r="M128" s="191"/>
      <c r="N128" s="191"/>
      <c r="O128" s="191"/>
      <c r="P128" s="191"/>
      <c r="Q128" s="191"/>
      <c r="R128" s="191"/>
      <c r="S128" s="191"/>
      <c r="T128" s="191"/>
      <c r="U128" s="191"/>
      <c r="V128" s="191"/>
      <c r="W128" s="191"/>
      <c r="X128" s="702">
        <f t="shared" si="7"/>
        <v>0</v>
      </c>
    </row>
    <row r="129" spans="1:24" ht="51" x14ac:dyDescent="0.2">
      <c r="A129" s="626">
        <v>55</v>
      </c>
      <c r="B129" s="379" t="s">
        <v>1225</v>
      </c>
      <c r="C129" s="379" t="s">
        <v>1093</v>
      </c>
      <c r="D129" s="604" t="s">
        <v>2495</v>
      </c>
      <c r="E129" s="604" t="s">
        <v>2497</v>
      </c>
      <c r="F129" s="377" t="s">
        <v>1983</v>
      </c>
      <c r="G129" s="377" t="s">
        <v>1214</v>
      </c>
      <c r="H129" s="374">
        <f>'F15 PROG. ACTIVIDADES'!AA129</f>
        <v>0</v>
      </c>
      <c r="I129" s="374">
        <f>'F15 PROG. ACTIVIDADES'!M129</f>
        <v>30</v>
      </c>
      <c r="J129" s="700">
        <f t="shared" si="5"/>
        <v>0</v>
      </c>
      <c r="K129" s="701">
        <f t="shared" si="6"/>
        <v>0</v>
      </c>
      <c r="L129" s="191"/>
      <c r="M129" s="191"/>
      <c r="N129" s="191"/>
      <c r="O129" s="191"/>
      <c r="P129" s="191"/>
      <c r="Q129" s="191"/>
      <c r="R129" s="191"/>
      <c r="S129" s="191"/>
      <c r="T129" s="191"/>
      <c r="U129" s="191"/>
      <c r="V129" s="191"/>
      <c r="W129" s="191"/>
      <c r="X129" s="702">
        <f t="shared" si="7"/>
        <v>0</v>
      </c>
    </row>
    <row r="130" spans="1:24" ht="25.5" x14ac:dyDescent="0.2">
      <c r="A130" s="626">
        <v>56</v>
      </c>
      <c r="B130" s="379" t="s">
        <v>1225</v>
      </c>
      <c r="C130" s="379" t="s">
        <v>1093</v>
      </c>
      <c r="D130" s="608" t="s">
        <v>1227</v>
      </c>
      <c r="E130" s="604" t="s">
        <v>1230</v>
      </c>
      <c r="F130" s="377" t="s">
        <v>1983</v>
      </c>
      <c r="G130" s="377" t="s">
        <v>1101</v>
      </c>
      <c r="H130" s="374">
        <f>'F15 PROG. ACTIVIDADES'!AA130</f>
        <v>0</v>
      </c>
      <c r="I130" s="374">
        <f>'F15 PROG. ACTIVIDADES'!M130</f>
        <v>20</v>
      </c>
      <c r="J130" s="700">
        <f t="shared" si="5"/>
        <v>0</v>
      </c>
      <c r="K130" s="701">
        <f t="shared" si="6"/>
        <v>0</v>
      </c>
      <c r="L130" s="191"/>
      <c r="M130" s="191"/>
      <c r="N130" s="191"/>
      <c r="O130" s="191"/>
      <c r="P130" s="191"/>
      <c r="Q130" s="191"/>
      <c r="R130" s="191"/>
      <c r="S130" s="191"/>
      <c r="T130" s="191"/>
      <c r="U130" s="191"/>
      <c r="V130" s="191"/>
      <c r="W130" s="191"/>
      <c r="X130" s="702">
        <f t="shared" si="7"/>
        <v>0</v>
      </c>
    </row>
    <row r="131" spans="1:24" ht="38.25" x14ac:dyDescent="0.2">
      <c r="A131" s="626">
        <v>57</v>
      </c>
      <c r="B131" s="379" t="s">
        <v>1225</v>
      </c>
      <c r="C131" s="379" t="s">
        <v>1093</v>
      </c>
      <c r="D131" s="608" t="s">
        <v>1231</v>
      </c>
      <c r="E131" s="604" t="s">
        <v>1235</v>
      </c>
      <c r="F131" s="377" t="s">
        <v>1983</v>
      </c>
      <c r="G131" s="377" t="s">
        <v>2395</v>
      </c>
      <c r="H131" s="374">
        <f>'F15 PROG. ACTIVIDADES'!AA131</f>
        <v>0</v>
      </c>
      <c r="I131" s="374">
        <f>'F15 PROG. ACTIVIDADES'!M131</f>
        <v>20</v>
      </c>
      <c r="J131" s="700">
        <f t="shared" si="5"/>
        <v>0</v>
      </c>
      <c r="K131" s="701">
        <f t="shared" si="6"/>
        <v>0</v>
      </c>
      <c r="L131" s="191"/>
      <c r="M131" s="191"/>
      <c r="N131" s="191"/>
      <c r="O131" s="191"/>
      <c r="P131" s="191"/>
      <c r="Q131" s="191"/>
      <c r="R131" s="191"/>
      <c r="S131" s="191"/>
      <c r="T131" s="191"/>
      <c r="U131" s="191"/>
      <c r="V131" s="191"/>
      <c r="W131" s="191"/>
      <c r="X131" s="702">
        <f t="shared" si="7"/>
        <v>0</v>
      </c>
    </row>
    <row r="132" spans="1:24" ht="42" customHeight="1" x14ac:dyDescent="0.2">
      <c r="A132" s="626">
        <v>58</v>
      </c>
      <c r="B132" s="401" t="s">
        <v>1092</v>
      </c>
      <c r="C132" s="379" t="s">
        <v>1093</v>
      </c>
      <c r="D132" s="608" t="s">
        <v>1199</v>
      </c>
      <c r="E132" s="604" t="s">
        <v>1202</v>
      </c>
      <c r="F132" s="377" t="s">
        <v>1984</v>
      </c>
      <c r="G132" s="377" t="s">
        <v>1104</v>
      </c>
      <c r="H132" s="374">
        <f>'F15 PROG. ACTIVIDADES'!AA132</f>
        <v>0</v>
      </c>
      <c r="I132" s="374">
        <f>'F15 PROG. ACTIVIDADES'!M132</f>
        <v>20</v>
      </c>
      <c r="J132" s="700">
        <f t="shared" si="5"/>
        <v>0</v>
      </c>
      <c r="K132" s="701">
        <f t="shared" si="6"/>
        <v>0</v>
      </c>
      <c r="L132" s="191"/>
      <c r="M132" s="191"/>
      <c r="N132" s="191"/>
      <c r="O132" s="191"/>
      <c r="P132" s="191"/>
      <c r="Q132" s="191"/>
      <c r="R132" s="191"/>
      <c r="S132" s="191"/>
      <c r="T132" s="191"/>
      <c r="U132" s="191"/>
      <c r="V132" s="191"/>
      <c r="W132" s="191"/>
      <c r="X132" s="702">
        <f t="shared" si="7"/>
        <v>0</v>
      </c>
    </row>
    <row r="133" spans="1:24" ht="38.25" x14ac:dyDescent="0.2">
      <c r="A133" s="626">
        <v>59</v>
      </c>
      <c r="B133" s="379" t="s">
        <v>1092</v>
      </c>
      <c r="C133" s="379" t="s">
        <v>1093</v>
      </c>
      <c r="D133" s="608" t="s">
        <v>1094</v>
      </c>
      <c r="E133" s="604" t="s">
        <v>1098</v>
      </c>
      <c r="F133" s="377" t="s">
        <v>1985</v>
      </c>
      <c r="G133" s="377" t="s">
        <v>2395</v>
      </c>
      <c r="H133" s="374">
        <f>'F15 PROG. ACTIVIDADES'!AA133</f>
        <v>0</v>
      </c>
      <c r="I133" s="374">
        <f>'F15 PROG. ACTIVIDADES'!M133</f>
        <v>15</v>
      </c>
      <c r="J133" s="700">
        <f t="shared" si="5"/>
        <v>0</v>
      </c>
      <c r="K133" s="701">
        <f t="shared" si="6"/>
        <v>0</v>
      </c>
      <c r="L133" s="191"/>
      <c r="M133" s="191"/>
      <c r="N133" s="191"/>
      <c r="O133" s="191"/>
      <c r="P133" s="191"/>
      <c r="Q133" s="191"/>
      <c r="R133" s="191"/>
      <c r="S133" s="191"/>
      <c r="T133" s="191"/>
      <c r="U133" s="191"/>
      <c r="V133" s="191"/>
      <c r="W133" s="191"/>
      <c r="X133" s="702">
        <f t="shared" si="7"/>
        <v>0</v>
      </c>
    </row>
    <row r="134" spans="1:24" ht="38.25" x14ac:dyDescent="0.2">
      <c r="A134" s="626">
        <v>60</v>
      </c>
      <c r="B134" s="379" t="s">
        <v>1092</v>
      </c>
      <c r="C134" s="379" t="s">
        <v>1093</v>
      </c>
      <c r="D134" s="608" t="s">
        <v>1099</v>
      </c>
      <c r="E134" s="604" t="s">
        <v>1103</v>
      </c>
      <c r="F134" s="377" t="s">
        <v>1986</v>
      </c>
      <c r="G134" s="377" t="s">
        <v>1101</v>
      </c>
      <c r="H134" s="374">
        <f>'F15 PROG. ACTIVIDADES'!AA134</f>
        <v>0</v>
      </c>
      <c r="I134" s="374">
        <f>'F15 PROG. ACTIVIDADES'!M134</f>
        <v>90</v>
      </c>
      <c r="J134" s="700">
        <f t="shared" si="5"/>
        <v>0</v>
      </c>
      <c r="K134" s="701">
        <f t="shared" si="6"/>
        <v>0</v>
      </c>
      <c r="L134" s="191"/>
      <c r="M134" s="191"/>
      <c r="N134" s="191"/>
      <c r="O134" s="191"/>
      <c r="P134" s="191"/>
      <c r="Q134" s="191"/>
      <c r="R134" s="191"/>
      <c r="S134" s="191"/>
      <c r="T134" s="191"/>
      <c r="U134" s="191"/>
      <c r="V134" s="191"/>
      <c r="W134" s="191"/>
      <c r="X134" s="702">
        <f t="shared" si="7"/>
        <v>0</v>
      </c>
    </row>
    <row r="135" spans="1:24" ht="25.5" x14ac:dyDescent="0.2">
      <c r="A135" s="626">
        <v>61</v>
      </c>
      <c r="B135" s="379" t="s">
        <v>1092</v>
      </c>
      <c r="C135" s="379" t="s">
        <v>1093</v>
      </c>
      <c r="D135" s="634" t="s">
        <v>973</v>
      </c>
      <c r="E135" s="634" t="s">
        <v>1105</v>
      </c>
      <c r="F135" s="379" t="s">
        <v>1987</v>
      </c>
      <c r="G135" s="377" t="s">
        <v>1104</v>
      </c>
      <c r="H135" s="374">
        <f>'F15 PROG. ACTIVIDADES'!AA135</f>
        <v>0</v>
      </c>
      <c r="I135" s="374">
        <f>'F15 PROG. ACTIVIDADES'!M135</f>
        <v>20</v>
      </c>
      <c r="J135" s="700">
        <f t="shared" si="5"/>
        <v>0</v>
      </c>
      <c r="K135" s="701">
        <f t="shared" si="6"/>
        <v>0</v>
      </c>
      <c r="L135" s="191"/>
      <c r="M135" s="191"/>
      <c r="N135" s="191"/>
      <c r="O135" s="191"/>
      <c r="P135" s="191"/>
      <c r="Q135" s="191"/>
      <c r="R135" s="191"/>
      <c r="S135" s="191"/>
      <c r="T135" s="191"/>
      <c r="U135" s="191"/>
      <c r="V135" s="191"/>
      <c r="W135" s="191"/>
      <c r="X135" s="702">
        <f t="shared" si="7"/>
        <v>0</v>
      </c>
    </row>
    <row r="136" spans="1:24" ht="25.5" x14ac:dyDescent="0.2">
      <c r="A136" s="626">
        <v>62</v>
      </c>
      <c r="B136" s="379" t="s">
        <v>1092</v>
      </c>
      <c r="C136" s="379" t="s">
        <v>1093</v>
      </c>
      <c r="D136" s="629" t="s">
        <v>1042</v>
      </c>
      <c r="E136" s="634" t="s">
        <v>1108</v>
      </c>
      <c r="F136" s="379" t="s">
        <v>1986</v>
      </c>
      <c r="G136" s="377" t="s">
        <v>1104</v>
      </c>
      <c r="H136" s="374">
        <f>'F15 PROG. ACTIVIDADES'!AA136</f>
        <v>0</v>
      </c>
      <c r="I136" s="374">
        <f>'F15 PROG. ACTIVIDADES'!M136</f>
        <v>10</v>
      </c>
      <c r="J136" s="700">
        <f t="shared" ref="J136:J197" si="8">ROUND((H136*I136)/60,1)</f>
        <v>0</v>
      </c>
      <c r="K136" s="701">
        <f t="shared" ref="K136:K197" si="9">SUM(L136:W136)</f>
        <v>0</v>
      </c>
      <c r="L136" s="191"/>
      <c r="M136" s="191"/>
      <c r="N136" s="191"/>
      <c r="O136" s="191"/>
      <c r="P136" s="191"/>
      <c r="Q136" s="191"/>
      <c r="R136" s="191"/>
      <c r="S136" s="191"/>
      <c r="T136" s="191"/>
      <c r="U136" s="191"/>
      <c r="V136" s="191"/>
      <c r="W136" s="191"/>
      <c r="X136" s="702">
        <f t="shared" ref="X136:X198" si="10">J136-K136</f>
        <v>0</v>
      </c>
    </row>
    <row r="137" spans="1:24" ht="89.25" customHeight="1" x14ac:dyDescent="0.2">
      <c r="A137" s="1159">
        <v>63</v>
      </c>
      <c r="B137" s="379" t="s">
        <v>1092</v>
      </c>
      <c r="C137" s="379" t="s">
        <v>1535</v>
      </c>
      <c r="D137" s="1091" t="s">
        <v>1059</v>
      </c>
      <c r="E137" s="629" t="s">
        <v>1537</v>
      </c>
      <c r="F137" s="377" t="s">
        <v>1988</v>
      </c>
      <c r="G137" s="406" t="s">
        <v>1345</v>
      </c>
      <c r="H137" s="374">
        <f>'F15 PROG. ACTIVIDADES'!AA137</f>
        <v>0</v>
      </c>
      <c r="I137" s="374">
        <f>'F15 PROG. ACTIVIDADES'!M137</f>
        <v>30</v>
      </c>
      <c r="J137" s="700">
        <f t="shared" si="8"/>
        <v>0</v>
      </c>
      <c r="K137" s="701">
        <f t="shared" si="9"/>
        <v>0</v>
      </c>
      <c r="L137" s="191"/>
      <c r="M137" s="191"/>
      <c r="N137" s="191"/>
      <c r="O137" s="191"/>
      <c r="P137" s="191"/>
      <c r="Q137" s="191"/>
      <c r="R137" s="191"/>
      <c r="S137" s="191"/>
      <c r="T137" s="191"/>
      <c r="U137" s="191"/>
      <c r="V137" s="191"/>
      <c r="W137" s="191"/>
      <c r="X137" s="702">
        <f t="shared" si="10"/>
        <v>0</v>
      </c>
    </row>
    <row r="138" spans="1:24" ht="89.25" x14ac:dyDescent="0.2">
      <c r="A138" s="1159"/>
      <c r="B138" s="379" t="s">
        <v>1989</v>
      </c>
      <c r="C138" s="379" t="s">
        <v>1535</v>
      </c>
      <c r="D138" s="1091"/>
      <c r="E138" s="629" t="s">
        <v>1539</v>
      </c>
      <c r="F138" s="377" t="s">
        <v>1990</v>
      </c>
      <c r="G138" s="406" t="s">
        <v>1345</v>
      </c>
      <c r="H138" s="374">
        <f>'F15 PROG. ACTIVIDADES'!AA138</f>
        <v>0</v>
      </c>
      <c r="I138" s="374">
        <f>'F15 PROG. ACTIVIDADES'!M138</f>
        <v>30</v>
      </c>
      <c r="J138" s="700">
        <f t="shared" si="8"/>
        <v>0</v>
      </c>
      <c r="K138" s="701">
        <f t="shared" si="9"/>
        <v>0</v>
      </c>
      <c r="L138" s="191"/>
      <c r="M138" s="191"/>
      <c r="N138" s="191"/>
      <c r="O138" s="191"/>
      <c r="P138" s="191"/>
      <c r="Q138" s="191"/>
      <c r="R138" s="191"/>
      <c r="S138" s="191"/>
      <c r="T138" s="191"/>
      <c r="U138" s="191"/>
      <c r="V138" s="191"/>
      <c r="W138" s="191"/>
      <c r="X138" s="702">
        <f t="shared" si="10"/>
        <v>0</v>
      </c>
    </row>
    <row r="139" spans="1:24" ht="89.25" customHeight="1" x14ac:dyDescent="0.2">
      <c r="A139" s="1159">
        <v>64</v>
      </c>
      <c r="B139" s="379" t="s">
        <v>1092</v>
      </c>
      <c r="C139" s="379" t="s">
        <v>1535</v>
      </c>
      <c r="D139" s="1091" t="s">
        <v>1540</v>
      </c>
      <c r="E139" s="629" t="s">
        <v>1537</v>
      </c>
      <c r="F139" s="377" t="s">
        <v>1988</v>
      </c>
      <c r="G139" s="406" t="s">
        <v>1345</v>
      </c>
      <c r="H139" s="374">
        <f>'F15 PROG. ACTIVIDADES'!AA139</f>
        <v>0</v>
      </c>
      <c r="I139" s="374">
        <f>'F15 PROG. ACTIVIDADES'!M139</f>
        <v>30</v>
      </c>
      <c r="J139" s="700">
        <f t="shared" si="8"/>
        <v>0</v>
      </c>
      <c r="K139" s="701">
        <f t="shared" si="9"/>
        <v>0</v>
      </c>
      <c r="L139" s="191"/>
      <c r="M139" s="191"/>
      <c r="N139" s="191"/>
      <c r="O139" s="191"/>
      <c r="P139" s="191"/>
      <c r="Q139" s="191"/>
      <c r="R139" s="191"/>
      <c r="S139" s="191"/>
      <c r="T139" s="191"/>
      <c r="U139" s="191"/>
      <c r="V139" s="191"/>
      <c r="W139" s="191"/>
      <c r="X139" s="702">
        <f t="shared" si="10"/>
        <v>0</v>
      </c>
    </row>
    <row r="140" spans="1:24" ht="89.25" x14ac:dyDescent="0.2">
      <c r="A140" s="1159"/>
      <c r="B140" s="379" t="s">
        <v>1989</v>
      </c>
      <c r="C140" s="379" t="s">
        <v>1535</v>
      </c>
      <c r="D140" s="1091"/>
      <c r="E140" s="629" t="s">
        <v>1539</v>
      </c>
      <c r="F140" s="377" t="s">
        <v>1990</v>
      </c>
      <c r="G140" s="406" t="s">
        <v>1345</v>
      </c>
      <c r="H140" s="374">
        <f>'F15 PROG. ACTIVIDADES'!AA140</f>
        <v>0</v>
      </c>
      <c r="I140" s="374">
        <f>'F15 PROG. ACTIVIDADES'!M140</f>
        <v>30</v>
      </c>
      <c r="J140" s="700">
        <f t="shared" si="8"/>
        <v>0</v>
      </c>
      <c r="K140" s="701">
        <f t="shared" si="9"/>
        <v>0</v>
      </c>
      <c r="L140" s="191"/>
      <c r="M140" s="191"/>
      <c r="N140" s="191"/>
      <c r="O140" s="191"/>
      <c r="P140" s="191"/>
      <c r="Q140" s="191"/>
      <c r="R140" s="191"/>
      <c r="S140" s="191"/>
      <c r="T140" s="191"/>
      <c r="U140" s="191"/>
      <c r="V140" s="191"/>
      <c r="W140" s="191"/>
      <c r="X140" s="702">
        <f t="shared" si="10"/>
        <v>0</v>
      </c>
    </row>
    <row r="141" spans="1:24" ht="25.5" x14ac:dyDescent="0.2">
      <c r="A141" s="626">
        <v>65</v>
      </c>
      <c r="B141" s="379" t="s">
        <v>1172</v>
      </c>
      <c r="C141" s="379" t="s">
        <v>1535</v>
      </c>
      <c r="D141" s="608" t="s">
        <v>2509</v>
      </c>
      <c r="E141" s="629" t="s">
        <v>1992</v>
      </c>
      <c r="F141" s="377" t="s">
        <v>1986</v>
      </c>
      <c r="G141" s="406" t="s">
        <v>1993</v>
      </c>
      <c r="H141" s="374">
        <f>'F15 PROG. ACTIVIDADES'!AA141</f>
        <v>0</v>
      </c>
      <c r="I141" s="374">
        <f>'F15 PROG. ACTIVIDADES'!M141</f>
        <v>20</v>
      </c>
      <c r="J141" s="700">
        <f t="shared" si="8"/>
        <v>0</v>
      </c>
      <c r="K141" s="701">
        <f t="shared" si="9"/>
        <v>0</v>
      </c>
      <c r="L141" s="191"/>
      <c r="M141" s="191"/>
      <c r="N141" s="191"/>
      <c r="O141" s="191"/>
      <c r="P141" s="191"/>
      <c r="Q141" s="191"/>
      <c r="R141" s="191"/>
      <c r="S141" s="191"/>
      <c r="T141" s="191"/>
      <c r="U141" s="191"/>
      <c r="V141" s="191"/>
      <c r="W141" s="191"/>
      <c r="X141" s="702">
        <f t="shared" si="10"/>
        <v>0</v>
      </c>
    </row>
    <row r="142" spans="1:24" ht="25.5" x14ac:dyDescent="0.2">
      <c r="A142" s="1159">
        <v>66</v>
      </c>
      <c r="B142" s="379" t="s">
        <v>1141</v>
      </c>
      <c r="C142" s="610" t="s">
        <v>1142</v>
      </c>
      <c r="D142" s="1158" t="s">
        <v>1143</v>
      </c>
      <c r="E142" s="604" t="s">
        <v>1997</v>
      </c>
      <c r="F142" s="377" t="s">
        <v>1998</v>
      </c>
      <c r="G142" s="377" t="s">
        <v>1239</v>
      </c>
      <c r="H142" s="374">
        <f>'F15 PROG. ACTIVIDADES'!AA142</f>
        <v>0</v>
      </c>
      <c r="I142" s="374">
        <f>'F15 PROG. ACTIVIDADES'!M142</f>
        <v>45</v>
      </c>
      <c r="J142" s="700">
        <f t="shared" si="8"/>
        <v>0</v>
      </c>
      <c r="K142" s="701">
        <f t="shared" si="9"/>
        <v>0</v>
      </c>
      <c r="L142" s="191"/>
      <c r="M142" s="191"/>
      <c r="N142" s="191"/>
      <c r="O142" s="191"/>
      <c r="P142" s="191"/>
      <c r="Q142" s="191"/>
      <c r="R142" s="191"/>
      <c r="S142" s="191"/>
      <c r="T142" s="191"/>
      <c r="U142" s="191"/>
      <c r="V142" s="191"/>
      <c r="W142" s="191"/>
      <c r="X142" s="702">
        <f t="shared" si="10"/>
        <v>0</v>
      </c>
    </row>
    <row r="143" spans="1:24" ht="25.5" x14ac:dyDescent="0.2">
      <c r="A143" s="1159"/>
      <c r="B143" s="379" t="s">
        <v>1141</v>
      </c>
      <c r="C143" s="610" t="s">
        <v>1142</v>
      </c>
      <c r="D143" s="1158"/>
      <c r="E143" s="604" t="s">
        <v>1999</v>
      </c>
      <c r="F143" s="377" t="s">
        <v>1806</v>
      </c>
      <c r="G143" s="377" t="s">
        <v>1239</v>
      </c>
      <c r="H143" s="374">
        <f>'F15 PROG. ACTIVIDADES'!AA143</f>
        <v>0</v>
      </c>
      <c r="I143" s="374">
        <f>'F15 PROG. ACTIVIDADES'!M143</f>
        <v>45</v>
      </c>
      <c r="J143" s="700">
        <f t="shared" si="8"/>
        <v>0</v>
      </c>
      <c r="K143" s="701">
        <f t="shared" si="9"/>
        <v>0</v>
      </c>
      <c r="L143" s="191"/>
      <c r="M143" s="191"/>
      <c r="N143" s="191"/>
      <c r="O143" s="191"/>
      <c r="P143" s="191"/>
      <c r="Q143" s="191"/>
      <c r="R143" s="191"/>
      <c r="S143" s="191"/>
      <c r="T143" s="191"/>
      <c r="U143" s="191"/>
      <c r="V143" s="191"/>
      <c r="W143" s="191"/>
      <c r="X143" s="702">
        <f t="shared" si="10"/>
        <v>0</v>
      </c>
    </row>
    <row r="144" spans="1:24" ht="25.5" x14ac:dyDescent="0.2">
      <c r="A144" s="1159"/>
      <c r="B144" s="379" t="s">
        <v>1141</v>
      </c>
      <c r="C144" s="610" t="s">
        <v>1142</v>
      </c>
      <c r="D144" s="1158"/>
      <c r="E144" s="604" t="s">
        <v>1216</v>
      </c>
      <c r="F144" s="377" t="s">
        <v>2000</v>
      </c>
      <c r="G144" s="377" t="s">
        <v>1239</v>
      </c>
      <c r="H144" s="374">
        <f>'F15 PROG. ACTIVIDADES'!AA144</f>
        <v>0</v>
      </c>
      <c r="I144" s="374">
        <f>'F15 PROG. ACTIVIDADES'!M144</f>
        <v>45</v>
      </c>
      <c r="J144" s="700">
        <f t="shared" si="8"/>
        <v>0</v>
      </c>
      <c r="K144" s="701">
        <f t="shared" si="9"/>
        <v>0</v>
      </c>
      <c r="L144" s="191"/>
      <c r="M144" s="191"/>
      <c r="N144" s="191"/>
      <c r="O144" s="191"/>
      <c r="P144" s="191"/>
      <c r="Q144" s="191"/>
      <c r="R144" s="191"/>
      <c r="S144" s="191"/>
      <c r="T144" s="191"/>
      <c r="U144" s="191"/>
      <c r="V144" s="191"/>
      <c r="W144" s="191"/>
      <c r="X144" s="702">
        <f t="shared" si="10"/>
        <v>0</v>
      </c>
    </row>
    <row r="145" spans="1:24" ht="25.5" x14ac:dyDescent="0.2">
      <c r="A145" s="1159"/>
      <c r="B145" s="379" t="s">
        <v>1141</v>
      </c>
      <c r="C145" s="610" t="s">
        <v>1142</v>
      </c>
      <c r="D145" s="1158"/>
      <c r="E145" s="604" t="s">
        <v>1240</v>
      </c>
      <c r="F145" s="377" t="s">
        <v>1911</v>
      </c>
      <c r="G145" s="377" t="s">
        <v>1239</v>
      </c>
      <c r="H145" s="374">
        <f>'F15 PROG. ACTIVIDADES'!AA145</f>
        <v>0</v>
      </c>
      <c r="I145" s="374">
        <f>'F15 PROG. ACTIVIDADES'!M145</f>
        <v>45</v>
      </c>
      <c r="J145" s="700">
        <f t="shared" si="8"/>
        <v>0</v>
      </c>
      <c r="K145" s="701">
        <f t="shared" si="9"/>
        <v>0</v>
      </c>
      <c r="L145" s="191"/>
      <c r="M145" s="191"/>
      <c r="N145" s="191"/>
      <c r="O145" s="191"/>
      <c r="P145" s="191"/>
      <c r="Q145" s="191"/>
      <c r="R145" s="191"/>
      <c r="S145" s="191"/>
      <c r="T145" s="191"/>
      <c r="U145" s="191"/>
      <c r="V145" s="191"/>
      <c r="W145" s="191"/>
      <c r="X145" s="702">
        <f t="shared" si="10"/>
        <v>0</v>
      </c>
    </row>
    <row r="146" spans="1:24" ht="25.5" x14ac:dyDescent="0.2">
      <c r="A146" s="1159"/>
      <c r="B146" s="379" t="s">
        <v>1141</v>
      </c>
      <c r="C146" s="610" t="s">
        <v>1142</v>
      </c>
      <c r="D146" s="1158"/>
      <c r="E146" s="604" t="s">
        <v>1640</v>
      </c>
      <c r="F146" s="377" t="s">
        <v>1868</v>
      </c>
      <c r="G146" s="377" t="s">
        <v>1239</v>
      </c>
      <c r="H146" s="374">
        <f>'F15 PROG. ACTIVIDADES'!AA146</f>
        <v>0</v>
      </c>
      <c r="I146" s="374">
        <f>'F15 PROG. ACTIVIDADES'!M146</f>
        <v>45</v>
      </c>
      <c r="J146" s="700">
        <f t="shared" si="8"/>
        <v>0</v>
      </c>
      <c r="K146" s="701">
        <f t="shared" si="9"/>
        <v>0</v>
      </c>
      <c r="L146" s="191"/>
      <c r="M146" s="191"/>
      <c r="N146" s="191"/>
      <c r="O146" s="191"/>
      <c r="P146" s="191"/>
      <c r="Q146" s="191"/>
      <c r="R146" s="191"/>
      <c r="S146" s="191"/>
      <c r="T146" s="191"/>
      <c r="U146" s="191"/>
      <c r="V146" s="191"/>
      <c r="W146" s="191"/>
      <c r="X146" s="702">
        <f t="shared" si="10"/>
        <v>0</v>
      </c>
    </row>
    <row r="147" spans="1:24" ht="25.5" x14ac:dyDescent="0.2">
      <c r="A147" s="1159"/>
      <c r="B147" s="379" t="s">
        <v>1141</v>
      </c>
      <c r="C147" s="610" t="s">
        <v>1142</v>
      </c>
      <c r="D147" s="1158"/>
      <c r="E147" s="604" t="s">
        <v>1309</v>
      </c>
      <c r="F147" s="377" t="s">
        <v>1808</v>
      </c>
      <c r="G147" s="377" t="s">
        <v>1239</v>
      </c>
      <c r="H147" s="374">
        <f>'F15 PROG. ACTIVIDADES'!AA147</f>
        <v>0</v>
      </c>
      <c r="I147" s="374">
        <f>'F15 PROG. ACTIVIDADES'!M147</f>
        <v>45</v>
      </c>
      <c r="J147" s="700">
        <f t="shared" si="8"/>
        <v>0</v>
      </c>
      <c r="K147" s="701">
        <f t="shared" si="9"/>
        <v>0</v>
      </c>
      <c r="L147" s="191"/>
      <c r="M147" s="191"/>
      <c r="N147" s="191"/>
      <c r="O147" s="191"/>
      <c r="P147" s="191"/>
      <c r="Q147" s="191"/>
      <c r="R147" s="191"/>
      <c r="S147" s="191"/>
      <c r="T147" s="191"/>
      <c r="U147" s="191"/>
      <c r="V147" s="191"/>
      <c r="W147" s="191"/>
      <c r="X147" s="702">
        <f t="shared" si="10"/>
        <v>0</v>
      </c>
    </row>
    <row r="148" spans="1:24" ht="25.5" x14ac:dyDescent="0.2">
      <c r="A148" s="626">
        <v>67</v>
      </c>
      <c r="B148" s="379" t="s">
        <v>1141</v>
      </c>
      <c r="C148" s="610" t="s">
        <v>1142</v>
      </c>
      <c r="D148" s="604" t="s">
        <v>2001</v>
      </c>
      <c r="E148" s="604" t="s">
        <v>1147</v>
      </c>
      <c r="F148" s="402" t="s">
        <v>1897</v>
      </c>
      <c r="G148" s="402" t="s">
        <v>1096</v>
      </c>
      <c r="H148" s="374">
        <f>'F15 PROG. ACTIVIDADES'!AA148</f>
        <v>0</v>
      </c>
      <c r="I148" s="374">
        <f>'F15 PROG. ACTIVIDADES'!M148</f>
        <v>20</v>
      </c>
      <c r="J148" s="700">
        <f t="shared" si="8"/>
        <v>0</v>
      </c>
      <c r="K148" s="701">
        <f t="shared" si="9"/>
        <v>0</v>
      </c>
      <c r="L148" s="191"/>
      <c r="M148" s="191"/>
      <c r="N148" s="191"/>
      <c r="O148" s="191"/>
      <c r="P148" s="191"/>
      <c r="Q148" s="191"/>
      <c r="R148" s="191"/>
      <c r="S148" s="191"/>
      <c r="T148" s="191"/>
      <c r="U148" s="191"/>
      <c r="V148" s="191"/>
      <c r="W148" s="191"/>
      <c r="X148" s="702">
        <f t="shared" si="10"/>
        <v>0</v>
      </c>
    </row>
    <row r="149" spans="1:24" ht="25.5" x14ac:dyDescent="0.2">
      <c r="A149" s="626">
        <v>68</v>
      </c>
      <c r="B149" s="379" t="s">
        <v>1141</v>
      </c>
      <c r="C149" s="610" t="s">
        <v>1142</v>
      </c>
      <c r="D149" s="608" t="s">
        <v>2002</v>
      </c>
      <c r="E149" s="604" t="s">
        <v>2003</v>
      </c>
      <c r="F149" s="377" t="s">
        <v>2004</v>
      </c>
      <c r="G149" s="377" t="s">
        <v>1241</v>
      </c>
      <c r="H149" s="374">
        <f>'F15 PROG. ACTIVIDADES'!AA149</f>
        <v>0</v>
      </c>
      <c r="I149" s="374">
        <f>'F15 PROG. ACTIVIDADES'!M149</f>
        <v>15</v>
      </c>
      <c r="J149" s="700">
        <f t="shared" si="8"/>
        <v>0</v>
      </c>
      <c r="K149" s="701">
        <f t="shared" si="9"/>
        <v>0</v>
      </c>
      <c r="L149" s="191"/>
      <c r="M149" s="191"/>
      <c r="N149" s="191"/>
      <c r="O149" s="191"/>
      <c r="P149" s="191"/>
      <c r="Q149" s="191"/>
      <c r="R149" s="191"/>
      <c r="S149" s="191"/>
      <c r="T149" s="191"/>
      <c r="U149" s="191"/>
      <c r="V149" s="191"/>
      <c r="W149" s="191"/>
      <c r="X149" s="702">
        <f t="shared" si="10"/>
        <v>0</v>
      </c>
    </row>
    <row r="150" spans="1:24" x14ac:dyDescent="0.2">
      <c r="A150" s="1173">
        <v>69</v>
      </c>
      <c r="B150" s="1133" t="s">
        <v>1141</v>
      </c>
      <c r="C150" s="1136" t="s">
        <v>1142</v>
      </c>
      <c r="D150" s="1127" t="s">
        <v>2006</v>
      </c>
      <c r="E150" s="1127" t="s">
        <v>2513</v>
      </c>
      <c r="F150" s="377" t="s">
        <v>2580</v>
      </c>
      <c r="G150" s="1127" t="s">
        <v>2581</v>
      </c>
      <c r="H150" s="374">
        <f>'F15 PROG. ACTIVIDADES'!AA150</f>
        <v>0</v>
      </c>
      <c r="I150" s="374">
        <f>'F15 PROG. ACTIVIDADES'!M150</f>
        <v>15</v>
      </c>
      <c r="J150" s="700">
        <f t="shared" si="8"/>
        <v>0</v>
      </c>
      <c r="K150" s="701">
        <f t="shared" si="9"/>
        <v>0</v>
      </c>
      <c r="L150" s="191"/>
      <c r="M150" s="191"/>
      <c r="N150" s="191"/>
      <c r="O150" s="191"/>
      <c r="P150" s="191"/>
      <c r="Q150" s="191"/>
      <c r="R150" s="191"/>
      <c r="S150" s="191"/>
      <c r="T150" s="191"/>
      <c r="U150" s="191"/>
      <c r="V150" s="191"/>
      <c r="W150" s="191"/>
      <c r="X150" s="702">
        <f t="shared" si="10"/>
        <v>0</v>
      </c>
    </row>
    <row r="151" spans="1:24" x14ac:dyDescent="0.2">
      <c r="A151" s="1174"/>
      <c r="B151" s="1134"/>
      <c r="C151" s="1137"/>
      <c r="D151" s="1128"/>
      <c r="E151" s="1128"/>
      <c r="F151" s="377" t="s">
        <v>2579</v>
      </c>
      <c r="G151" s="1128"/>
      <c r="H151" s="374">
        <f>'F15 PROG. ACTIVIDADES'!AA151</f>
        <v>0</v>
      </c>
      <c r="I151" s="374">
        <f>'F15 PROG. ACTIVIDADES'!M151</f>
        <v>15</v>
      </c>
      <c r="J151" s="700">
        <f t="shared" si="8"/>
        <v>0</v>
      </c>
      <c r="K151" s="701">
        <f t="shared" si="9"/>
        <v>0</v>
      </c>
      <c r="L151" s="191"/>
      <c r="M151" s="191"/>
      <c r="N151" s="191"/>
      <c r="O151" s="191"/>
      <c r="P151" s="191"/>
      <c r="Q151" s="191"/>
      <c r="R151" s="191"/>
      <c r="S151" s="191"/>
      <c r="T151" s="191"/>
      <c r="U151" s="191"/>
      <c r="V151" s="191"/>
      <c r="W151" s="191"/>
      <c r="X151" s="702">
        <f t="shared" si="10"/>
        <v>0</v>
      </c>
    </row>
    <row r="152" spans="1:24" x14ac:dyDescent="0.2">
      <c r="A152" s="1175"/>
      <c r="B152" s="1135"/>
      <c r="C152" s="1138"/>
      <c r="D152" s="1129"/>
      <c r="E152" s="1129"/>
      <c r="F152" s="377" t="s">
        <v>2042</v>
      </c>
      <c r="G152" s="1129"/>
      <c r="H152" s="374">
        <f>'F15 PROG. ACTIVIDADES'!AA152</f>
        <v>0</v>
      </c>
      <c r="I152" s="374">
        <f>'F15 PROG. ACTIVIDADES'!M152</f>
        <v>15</v>
      </c>
      <c r="J152" s="700">
        <f t="shared" si="8"/>
        <v>0</v>
      </c>
      <c r="K152" s="701">
        <f t="shared" si="9"/>
        <v>0</v>
      </c>
      <c r="L152" s="191"/>
      <c r="M152" s="191"/>
      <c r="N152" s="191"/>
      <c r="O152" s="191"/>
      <c r="P152" s="191"/>
      <c r="Q152" s="191"/>
      <c r="R152" s="191"/>
      <c r="S152" s="191"/>
      <c r="T152" s="191"/>
      <c r="U152" s="191"/>
      <c r="V152" s="191"/>
      <c r="W152" s="191"/>
      <c r="X152" s="702">
        <f t="shared" si="10"/>
        <v>0</v>
      </c>
    </row>
    <row r="153" spans="1:24" ht="25.5" x14ac:dyDescent="0.2">
      <c r="A153" s="626">
        <v>70</v>
      </c>
      <c r="B153" s="379" t="s">
        <v>1141</v>
      </c>
      <c r="C153" s="610" t="s">
        <v>1142</v>
      </c>
      <c r="D153" s="608" t="s">
        <v>2008</v>
      </c>
      <c r="E153" s="604" t="s">
        <v>2009</v>
      </c>
      <c r="F153" s="377" t="s">
        <v>1820</v>
      </c>
      <c r="G153" s="377" t="s">
        <v>1241</v>
      </c>
      <c r="H153" s="374">
        <f>'F15 PROG. ACTIVIDADES'!AA153</f>
        <v>0</v>
      </c>
      <c r="I153" s="374">
        <f>'F15 PROG. ACTIVIDADES'!M153</f>
        <v>20</v>
      </c>
      <c r="J153" s="700">
        <f t="shared" si="8"/>
        <v>0</v>
      </c>
      <c r="K153" s="701">
        <f t="shared" si="9"/>
        <v>0</v>
      </c>
      <c r="L153" s="191"/>
      <c r="M153" s="191"/>
      <c r="N153" s="191"/>
      <c r="O153" s="191"/>
      <c r="P153" s="191"/>
      <c r="Q153" s="191"/>
      <c r="R153" s="191"/>
      <c r="S153" s="191"/>
      <c r="T153" s="191"/>
      <c r="U153" s="191"/>
      <c r="V153" s="191"/>
      <c r="W153" s="191"/>
      <c r="X153" s="702">
        <f t="shared" si="10"/>
        <v>0</v>
      </c>
    </row>
    <row r="154" spans="1:24" ht="25.5" x14ac:dyDescent="0.2">
      <c r="A154" s="626">
        <v>71</v>
      </c>
      <c r="B154" s="379" t="s">
        <v>1141</v>
      </c>
      <c r="C154" s="610" t="s">
        <v>1142</v>
      </c>
      <c r="D154" s="608" t="s">
        <v>2011</v>
      </c>
      <c r="E154" s="604" t="s">
        <v>2012</v>
      </c>
      <c r="F154" s="377" t="s">
        <v>1998</v>
      </c>
      <c r="G154" s="377" t="s">
        <v>1241</v>
      </c>
      <c r="H154" s="374">
        <f>'F15 PROG. ACTIVIDADES'!AA154</f>
        <v>0</v>
      </c>
      <c r="I154" s="374">
        <f>'F15 PROG. ACTIVIDADES'!M154</f>
        <v>20</v>
      </c>
      <c r="J154" s="700">
        <f t="shared" si="8"/>
        <v>0</v>
      </c>
      <c r="K154" s="701">
        <f t="shared" si="9"/>
        <v>0</v>
      </c>
      <c r="L154" s="191"/>
      <c r="M154" s="191"/>
      <c r="N154" s="191"/>
      <c r="O154" s="191"/>
      <c r="P154" s="191"/>
      <c r="Q154" s="191"/>
      <c r="R154" s="191"/>
      <c r="S154" s="191"/>
      <c r="T154" s="191"/>
      <c r="U154" s="191"/>
      <c r="V154" s="191"/>
      <c r="W154" s="191"/>
      <c r="X154" s="702">
        <f t="shared" si="10"/>
        <v>0</v>
      </c>
    </row>
    <row r="155" spans="1:24" x14ac:dyDescent="0.2">
      <c r="A155" s="1090">
        <v>72</v>
      </c>
      <c r="B155" s="379" t="s">
        <v>1141</v>
      </c>
      <c r="C155" s="610" t="s">
        <v>1142</v>
      </c>
      <c r="D155" s="1091" t="s">
        <v>1148</v>
      </c>
      <c r="E155" s="604" t="s">
        <v>2014</v>
      </c>
      <c r="F155" s="377" t="s">
        <v>1998</v>
      </c>
      <c r="G155" s="377" t="s">
        <v>1241</v>
      </c>
      <c r="H155" s="374">
        <f>'F15 PROG. ACTIVIDADES'!AA155</f>
        <v>0</v>
      </c>
      <c r="I155" s="374">
        <f>'F15 PROG. ACTIVIDADES'!M155</f>
        <v>20</v>
      </c>
      <c r="J155" s="700">
        <f t="shared" si="8"/>
        <v>0</v>
      </c>
      <c r="K155" s="701">
        <f t="shared" si="9"/>
        <v>0</v>
      </c>
      <c r="L155" s="191"/>
      <c r="M155" s="191"/>
      <c r="N155" s="191"/>
      <c r="O155" s="191"/>
      <c r="P155" s="191"/>
      <c r="Q155" s="191"/>
      <c r="R155" s="191"/>
      <c r="S155" s="191"/>
      <c r="T155" s="191"/>
      <c r="U155" s="191"/>
      <c r="V155" s="191"/>
      <c r="W155" s="191"/>
      <c r="X155" s="702">
        <f t="shared" si="10"/>
        <v>0</v>
      </c>
    </row>
    <row r="156" spans="1:24" ht="25.5" x14ac:dyDescent="0.2">
      <c r="A156" s="1090"/>
      <c r="B156" s="379" t="s">
        <v>1141</v>
      </c>
      <c r="C156" s="610" t="s">
        <v>1142</v>
      </c>
      <c r="D156" s="1091"/>
      <c r="E156" s="604" t="s">
        <v>1150</v>
      </c>
      <c r="F156" s="377" t="s">
        <v>1806</v>
      </c>
      <c r="G156" s="377" t="s">
        <v>1241</v>
      </c>
      <c r="H156" s="374">
        <f>'F15 PROG. ACTIVIDADES'!AA156</f>
        <v>0</v>
      </c>
      <c r="I156" s="374">
        <f>'F15 PROG. ACTIVIDADES'!M156</f>
        <v>20</v>
      </c>
      <c r="J156" s="700">
        <f t="shared" si="8"/>
        <v>0</v>
      </c>
      <c r="K156" s="701">
        <f t="shared" si="9"/>
        <v>0</v>
      </c>
      <c r="L156" s="191"/>
      <c r="M156" s="191"/>
      <c r="N156" s="191"/>
      <c r="O156" s="191"/>
      <c r="P156" s="191"/>
      <c r="Q156" s="191"/>
      <c r="R156" s="191"/>
      <c r="S156" s="191"/>
      <c r="T156" s="191"/>
      <c r="U156" s="191"/>
      <c r="V156" s="191"/>
      <c r="W156" s="191"/>
      <c r="X156" s="702">
        <f t="shared" si="10"/>
        <v>0</v>
      </c>
    </row>
    <row r="157" spans="1:24" x14ac:dyDescent="0.2">
      <c r="A157" s="1090"/>
      <c r="B157" s="379" t="s">
        <v>1141</v>
      </c>
      <c r="C157" s="610" t="s">
        <v>1142</v>
      </c>
      <c r="D157" s="1091"/>
      <c r="E157" s="604" t="s">
        <v>1217</v>
      </c>
      <c r="F157" s="377" t="s">
        <v>1910</v>
      </c>
      <c r="G157" s="377" t="s">
        <v>1241</v>
      </c>
      <c r="H157" s="374">
        <f>'F15 PROG. ACTIVIDADES'!AA157</f>
        <v>0</v>
      </c>
      <c r="I157" s="374">
        <f>'F15 PROG. ACTIVIDADES'!M157</f>
        <v>20</v>
      </c>
      <c r="J157" s="700">
        <f t="shared" si="8"/>
        <v>0</v>
      </c>
      <c r="K157" s="701">
        <f t="shared" si="9"/>
        <v>0</v>
      </c>
      <c r="L157" s="191"/>
      <c r="M157" s="191"/>
      <c r="N157" s="191"/>
      <c r="O157" s="191"/>
      <c r="P157" s="191"/>
      <c r="Q157" s="191"/>
      <c r="R157" s="191"/>
      <c r="S157" s="191"/>
      <c r="T157" s="191"/>
      <c r="U157" s="191"/>
      <c r="V157" s="191"/>
      <c r="W157" s="191"/>
      <c r="X157" s="702">
        <f t="shared" si="10"/>
        <v>0</v>
      </c>
    </row>
    <row r="158" spans="1:24" ht="25.5" x14ac:dyDescent="0.2">
      <c r="A158" s="1090"/>
      <c r="B158" s="379" t="s">
        <v>1141</v>
      </c>
      <c r="C158" s="610" t="s">
        <v>1142</v>
      </c>
      <c r="D158" s="1091"/>
      <c r="E158" s="604" t="s">
        <v>1242</v>
      </c>
      <c r="F158" s="377" t="s">
        <v>1911</v>
      </c>
      <c r="G158" s="377" t="s">
        <v>1241</v>
      </c>
      <c r="H158" s="374">
        <f>'F15 PROG. ACTIVIDADES'!AA158</f>
        <v>0</v>
      </c>
      <c r="I158" s="374">
        <f>'F15 PROG. ACTIVIDADES'!M158</f>
        <v>20</v>
      </c>
      <c r="J158" s="700">
        <f t="shared" si="8"/>
        <v>0</v>
      </c>
      <c r="K158" s="701">
        <f t="shared" si="9"/>
        <v>0</v>
      </c>
      <c r="L158" s="191"/>
      <c r="M158" s="191"/>
      <c r="N158" s="191"/>
      <c r="O158" s="191"/>
      <c r="P158" s="191"/>
      <c r="Q158" s="191"/>
      <c r="R158" s="191"/>
      <c r="S158" s="191"/>
      <c r="T158" s="191"/>
      <c r="U158" s="191"/>
      <c r="V158" s="191"/>
      <c r="W158" s="191"/>
      <c r="X158" s="702">
        <f t="shared" si="10"/>
        <v>0</v>
      </c>
    </row>
    <row r="159" spans="1:24" ht="20.100000000000001" customHeight="1" x14ac:dyDescent="0.2">
      <c r="A159" s="1090"/>
      <c r="B159" s="379" t="s">
        <v>1141</v>
      </c>
      <c r="C159" s="610" t="s">
        <v>1142</v>
      </c>
      <c r="D159" s="1091"/>
      <c r="E159" s="604" t="s">
        <v>1641</v>
      </c>
      <c r="F159" s="377" t="s">
        <v>1868</v>
      </c>
      <c r="G159" s="377" t="s">
        <v>1241</v>
      </c>
      <c r="H159" s="374">
        <f>'F15 PROG. ACTIVIDADES'!AA159</f>
        <v>0</v>
      </c>
      <c r="I159" s="374">
        <f>'F15 PROG. ACTIVIDADES'!M159</f>
        <v>20</v>
      </c>
      <c r="J159" s="700">
        <f t="shared" si="8"/>
        <v>0</v>
      </c>
      <c r="K159" s="701">
        <f t="shared" si="9"/>
        <v>0</v>
      </c>
      <c r="L159" s="191"/>
      <c r="M159" s="191"/>
      <c r="N159" s="191"/>
      <c r="O159" s="191"/>
      <c r="P159" s="191"/>
      <c r="Q159" s="191"/>
      <c r="R159" s="191"/>
      <c r="S159" s="191"/>
      <c r="T159" s="191"/>
      <c r="U159" s="191"/>
      <c r="V159" s="191"/>
      <c r="W159" s="191"/>
      <c r="X159" s="702">
        <f t="shared" si="10"/>
        <v>0</v>
      </c>
    </row>
    <row r="160" spans="1:24" ht="20.100000000000001" customHeight="1" x14ac:dyDescent="0.2">
      <c r="A160" s="1090"/>
      <c r="B160" s="379" t="s">
        <v>1141</v>
      </c>
      <c r="C160" s="610" t="s">
        <v>1142</v>
      </c>
      <c r="D160" s="1091"/>
      <c r="E160" s="604" t="s">
        <v>1310</v>
      </c>
      <c r="F160" s="377" t="s">
        <v>1808</v>
      </c>
      <c r="G160" s="377" t="s">
        <v>1241</v>
      </c>
      <c r="H160" s="374">
        <f>'F15 PROG. ACTIVIDADES'!AA160</f>
        <v>0</v>
      </c>
      <c r="I160" s="374">
        <f>'F15 PROG. ACTIVIDADES'!M160</f>
        <v>20</v>
      </c>
      <c r="J160" s="700">
        <f t="shared" si="8"/>
        <v>0</v>
      </c>
      <c r="K160" s="701">
        <f t="shared" si="9"/>
        <v>0</v>
      </c>
      <c r="L160" s="191"/>
      <c r="M160" s="191"/>
      <c r="N160" s="191"/>
      <c r="O160" s="191"/>
      <c r="P160" s="191"/>
      <c r="Q160" s="191"/>
      <c r="R160" s="191"/>
      <c r="S160" s="191"/>
      <c r="T160" s="191"/>
      <c r="U160" s="191"/>
      <c r="V160" s="191"/>
      <c r="W160" s="191"/>
      <c r="X160" s="702">
        <f t="shared" si="10"/>
        <v>0</v>
      </c>
    </row>
    <row r="161" spans="1:24" ht="25.5" x14ac:dyDescent="0.2">
      <c r="A161" s="1159">
        <v>73</v>
      </c>
      <c r="B161" s="1106" t="s">
        <v>1141</v>
      </c>
      <c r="C161" s="1107" t="s">
        <v>1142</v>
      </c>
      <c r="D161" s="1130" t="s">
        <v>1311</v>
      </c>
      <c r="E161" s="1091" t="s">
        <v>1312</v>
      </c>
      <c r="F161" s="377" t="s">
        <v>1808</v>
      </c>
      <c r="G161" s="377" t="s">
        <v>2542</v>
      </c>
      <c r="H161" s="374">
        <f>'F15 PROG. ACTIVIDADES'!AA161</f>
        <v>0</v>
      </c>
      <c r="I161" s="374">
        <f>'F15 PROG. ACTIVIDADES'!M161</f>
        <v>20</v>
      </c>
      <c r="J161" s="700">
        <f t="shared" si="8"/>
        <v>0</v>
      </c>
      <c r="K161" s="701">
        <f t="shared" si="9"/>
        <v>0</v>
      </c>
      <c r="L161" s="191"/>
      <c r="M161" s="191"/>
      <c r="N161" s="191"/>
      <c r="O161" s="191"/>
      <c r="P161" s="191"/>
      <c r="Q161" s="191"/>
      <c r="R161" s="191"/>
      <c r="S161" s="191"/>
      <c r="T161" s="191"/>
      <c r="U161" s="191"/>
      <c r="V161" s="191"/>
      <c r="W161" s="191"/>
      <c r="X161" s="702">
        <f t="shared" si="10"/>
        <v>0</v>
      </c>
    </row>
    <row r="162" spans="1:24" ht="25.5" x14ac:dyDescent="0.2">
      <c r="A162" s="1159"/>
      <c r="B162" s="1106"/>
      <c r="C162" s="1107"/>
      <c r="D162" s="1130"/>
      <c r="E162" s="1091"/>
      <c r="F162" s="377" t="s">
        <v>1868</v>
      </c>
      <c r="G162" s="377" t="s">
        <v>2543</v>
      </c>
      <c r="H162" s="374">
        <f>'F15 PROG. ACTIVIDADES'!AA162</f>
        <v>0</v>
      </c>
      <c r="I162" s="374">
        <f>'F15 PROG. ACTIVIDADES'!M162</f>
        <v>20</v>
      </c>
      <c r="J162" s="700">
        <f t="shared" si="8"/>
        <v>0</v>
      </c>
      <c r="K162" s="701">
        <f t="shared" si="9"/>
        <v>0</v>
      </c>
      <c r="L162" s="191"/>
      <c r="M162" s="191"/>
      <c r="N162" s="191"/>
      <c r="O162" s="191"/>
      <c r="P162" s="191"/>
      <c r="Q162" s="191"/>
      <c r="R162" s="191"/>
      <c r="S162" s="191"/>
      <c r="T162" s="191"/>
      <c r="U162" s="191"/>
      <c r="V162" s="191"/>
      <c r="W162" s="191"/>
      <c r="X162" s="702">
        <f t="shared" si="10"/>
        <v>0</v>
      </c>
    </row>
    <row r="163" spans="1:24" ht="38.25" x14ac:dyDescent="0.2">
      <c r="A163" s="1173">
        <v>74</v>
      </c>
      <c r="B163" s="379" t="s">
        <v>1141</v>
      </c>
      <c r="C163" s="610" t="s">
        <v>1142</v>
      </c>
      <c r="D163" s="1091" t="s">
        <v>1151</v>
      </c>
      <c r="E163" s="604" t="s">
        <v>1153</v>
      </c>
      <c r="F163" s="377" t="s">
        <v>1897</v>
      </c>
      <c r="G163" s="377" t="s">
        <v>2396</v>
      </c>
      <c r="H163" s="374">
        <f>'F15 PROG. ACTIVIDADES'!AA163</f>
        <v>0</v>
      </c>
      <c r="I163" s="374">
        <f>'F15 PROG. ACTIVIDADES'!M163</f>
        <v>20</v>
      </c>
      <c r="J163" s="700">
        <f t="shared" si="8"/>
        <v>0</v>
      </c>
      <c r="K163" s="701">
        <f t="shared" si="9"/>
        <v>0</v>
      </c>
      <c r="L163" s="191"/>
      <c r="M163" s="191"/>
      <c r="N163" s="191"/>
      <c r="O163" s="191"/>
      <c r="P163" s="191"/>
      <c r="Q163" s="191"/>
      <c r="R163" s="191"/>
      <c r="S163" s="191"/>
      <c r="T163" s="191"/>
      <c r="U163" s="191"/>
      <c r="V163" s="191"/>
      <c r="W163" s="191"/>
      <c r="X163" s="702">
        <f t="shared" si="10"/>
        <v>0</v>
      </c>
    </row>
    <row r="164" spans="1:24" ht="38.25" x14ac:dyDescent="0.2">
      <c r="A164" s="1175"/>
      <c r="B164" s="379" t="s">
        <v>1141</v>
      </c>
      <c r="C164" s="610" t="s">
        <v>1142</v>
      </c>
      <c r="D164" s="1158"/>
      <c r="E164" s="604" t="s">
        <v>1155</v>
      </c>
      <c r="F164" s="377" t="s">
        <v>1897</v>
      </c>
      <c r="G164" s="377" t="s">
        <v>2396</v>
      </c>
      <c r="H164" s="374">
        <f>'F15 PROG. ACTIVIDADES'!AA164</f>
        <v>0</v>
      </c>
      <c r="I164" s="374">
        <f>'F15 PROG. ACTIVIDADES'!M164</f>
        <v>20</v>
      </c>
      <c r="J164" s="700">
        <f t="shared" si="8"/>
        <v>0</v>
      </c>
      <c r="K164" s="701">
        <f t="shared" si="9"/>
        <v>0</v>
      </c>
      <c r="L164" s="191"/>
      <c r="M164" s="191"/>
      <c r="N164" s="191"/>
      <c r="O164" s="191"/>
      <c r="P164" s="191"/>
      <c r="Q164" s="191"/>
      <c r="R164" s="191"/>
      <c r="S164" s="191"/>
      <c r="T164" s="191"/>
      <c r="U164" s="191"/>
      <c r="V164" s="191"/>
      <c r="W164" s="191"/>
      <c r="X164" s="702">
        <f t="shared" si="10"/>
        <v>0</v>
      </c>
    </row>
    <row r="165" spans="1:24" ht="25.5" x14ac:dyDescent="0.2">
      <c r="A165" s="168">
        <v>75</v>
      </c>
      <c r="B165" s="379" t="s">
        <v>1141</v>
      </c>
      <c r="C165" s="610" t="s">
        <v>1142</v>
      </c>
      <c r="D165" s="635" t="s">
        <v>2016</v>
      </c>
      <c r="E165" s="604" t="s">
        <v>2017</v>
      </c>
      <c r="F165" s="377" t="s">
        <v>1820</v>
      </c>
      <c r="G165" s="377" t="s">
        <v>2397</v>
      </c>
      <c r="H165" s="374">
        <f>'F15 PROG. ACTIVIDADES'!AA165</f>
        <v>0</v>
      </c>
      <c r="I165" s="374">
        <f>'F15 PROG. ACTIVIDADES'!M165</f>
        <v>20</v>
      </c>
      <c r="J165" s="700">
        <f t="shared" si="8"/>
        <v>0</v>
      </c>
      <c r="K165" s="701">
        <f t="shared" si="9"/>
        <v>0</v>
      </c>
      <c r="L165" s="191"/>
      <c r="M165" s="191"/>
      <c r="N165" s="191"/>
      <c r="O165" s="191"/>
      <c r="P165" s="191"/>
      <c r="Q165" s="191"/>
      <c r="R165" s="191"/>
      <c r="S165" s="191"/>
      <c r="T165" s="191"/>
      <c r="U165" s="191"/>
      <c r="V165" s="191"/>
      <c r="W165" s="191"/>
      <c r="X165" s="702">
        <f t="shared" si="10"/>
        <v>0</v>
      </c>
    </row>
    <row r="166" spans="1:24" ht="38.25" x14ac:dyDescent="0.2">
      <c r="A166" s="168">
        <v>76</v>
      </c>
      <c r="B166" s="379" t="s">
        <v>1141</v>
      </c>
      <c r="C166" s="610" t="s">
        <v>1142</v>
      </c>
      <c r="D166" s="635" t="s">
        <v>1156</v>
      </c>
      <c r="E166" s="604" t="s">
        <v>1158</v>
      </c>
      <c r="F166" s="377" t="s">
        <v>1897</v>
      </c>
      <c r="G166" s="377" t="s">
        <v>1096</v>
      </c>
      <c r="H166" s="374">
        <f>'F15 PROG. ACTIVIDADES'!AA166</f>
        <v>0</v>
      </c>
      <c r="I166" s="374">
        <f>'F15 PROG. ACTIVIDADES'!M166</f>
        <v>20</v>
      </c>
      <c r="J166" s="700">
        <f t="shared" si="8"/>
        <v>0</v>
      </c>
      <c r="K166" s="701">
        <f t="shared" si="9"/>
        <v>0</v>
      </c>
      <c r="L166" s="191"/>
      <c r="M166" s="191"/>
      <c r="N166" s="191"/>
      <c r="O166" s="191"/>
      <c r="P166" s="191"/>
      <c r="Q166" s="191"/>
      <c r="R166" s="191"/>
      <c r="S166" s="191"/>
      <c r="T166" s="191"/>
      <c r="U166" s="191"/>
      <c r="V166" s="191"/>
      <c r="W166" s="191"/>
      <c r="X166" s="702">
        <f t="shared" si="10"/>
        <v>0</v>
      </c>
    </row>
    <row r="167" spans="1:24" ht="25.5" x14ac:dyDescent="0.2">
      <c r="A167" s="626">
        <v>77</v>
      </c>
      <c r="B167" s="379" t="s">
        <v>1141</v>
      </c>
      <c r="C167" s="610" t="s">
        <v>1142</v>
      </c>
      <c r="D167" s="608" t="s">
        <v>1159</v>
      </c>
      <c r="E167" s="604" t="s">
        <v>1161</v>
      </c>
      <c r="F167" s="377" t="s">
        <v>1897</v>
      </c>
      <c r="G167" s="377" t="s">
        <v>2396</v>
      </c>
      <c r="H167" s="374">
        <f>'F15 PROG. ACTIVIDADES'!AA167</f>
        <v>0</v>
      </c>
      <c r="I167" s="374">
        <f>'F15 PROG. ACTIVIDADES'!M167</f>
        <v>20</v>
      </c>
      <c r="J167" s="700">
        <f t="shared" si="8"/>
        <v>0</v>
      </c>
      <c r="K167" s="701">
        <f t="shared" si="9"/>
        <v>0</v>
      </c>
      <c r="L167" s="191"/>
      <c r="M167" s="191"/>
      <c r="N167" s="191"/>
      <c r="O167" s="191"/>
      <c r="P167" s="191"/>
      <c r="Q167" s="191"/>
      <c r="R167" s="191"/>
      <c r="S167" s="191"/>
      <c r="T167" s="191"/>
      <c r="U167" s="191"/>
      <c r="V167" s="191"/>
      <c r="W167" s="191"/>
      <c r="X167" s="702">
        <f t="shared" si="10"/>
        <v>0</v>
      </c>
    </row>
    <row r="168" spans="1:24" ht="25.5" x14ac:dyDescent="0.2">
      <c r="A168" s="626">
        <v>78</v>
      </c>
      <c r="B168" s="379" t="s">
        <v>1141</v>
      </c>
      <c r="C168" s="610" t="s">
        <v>1142</v>
      </c>
      <c r="D168" s="608" t="s">
        <v>2019</v>
      </c>
      <c r="E168" s="604" t="s">
        <v>1642</v>
      </c>
      <c r="F168" s="377" t="s">
        <v>1868</v>
      </c>
      <c r="G168" s="377" t="s">
        <v>2395</v>
      </c>
      <c r="H168" s="374">
        <f>'F15 PROG. ACTIVIDADES'!AA168</f>
        <v>0</v>
      </c>
      <c r="I168" s="374">
        <f>'F15 PROG. ACTIVIDADES'!M168</f>
        <v>210</v>
      </c>
      <c r="J168" s="700">
        <f t="shared" si="8"/>
        <v>0</v>
      </c>
      <c r="K168" s="701">
        <f t="shared" si="9"/>
        <v>0</v>
      </c>
      <c r="L168" s="191"/>
      <c r="M168" s="191"/>
      <c r="N168" s="191"/>
      <c r="O168" s="191"/>
      <c r="P168" s="191"/>
      <c r="Q168" s="191"/>
      <c r="R168" s="191"/>
      <c r="S168" s="191"/>
      <c r="T168" s="191"/>
      <c r="U168" s="191"/>
      <c r="V168" s="191"/>
      <c r="W168" s="191"/>
      <c r="X168" s="702">
        <f t="shared" si="10"/>
        <v>0</v>
      </c>
    </row>
    <row r="169" spans="1:24" ht="38.25" x14ac:dyDescent="0.2">
      <c r="A169" s="1159">
        <v>79</v>
      </c>
      <c r="B169" s="379" t="s">
        <v>1162</v>
      </c>
      <c r="C169" s="610" t="s">
        <v>1142</v>
      </c>
      <c r="D169" s="400" t="s">
        <v>2021</v>
      </c>
      <c r="E169" s="608" t="s">
        <v>2022</v>
      </c>
      <c r="F169" s="377" t="s">
        <v>2023</v>
      </c>
      <c r="G169" s="377" t="s">
        <v>1101</v>
      </c>
      <c r="H169" s="374">
        <f>'F15 PROG. ACTIVIDADES'!AA169</f>
        <v>0</v>
      </c>
      <c r="I169" s="374">
        <f>'F15 PROG. ACTIVIDADES'!M169</f>
        <v>20</v>
      </c>
      <c r="J169" s="700">
        <f t="shared" si="8"/>
        <v>0</v>
      </c>
      <c r="K169" s="701">
        <f t="shared" si="9"/>
        <v>0</v>
      </c>
      <c r="L169" s="191"/>
      <c r="M169" s="191"/>
      <c r="N169" s="191"/>
      <c r="O169" s="191"/>
      <c r="P169" s="191"/>
      <c r="Q169" s="191"/>
      <c r="R169" s="191"/>
      <c r="S169" s="191"/>
      <c r="T169" s="191"/>
      <c r="U169" s="191"/>
      <c r="V169" s="191"/>
      <c r="W169" s="191"/>
      <c r="X169" s="702">
        <f t="shared" si="10"/>
        <v>0</v>
      </c>
    </row>
    <row r="170" spans="1:24" ht="38.25" x14ac:dyDescent="0.2">
      <c r="A170" s="1159"/>
      <c r="B170" s="379" t="s">
        <v>1162</v>
      </c>
      <c r="C170" s="610" t="s">
        <v>1142</v>
      </c>
      <c r="D170" s="1176" t="s">
        <v>1163</v>
      </c>
      <c r="E170" s="608" t="s">
        <v>2025</v>
      </c>
      <c r="F170" s="377" t="s">
        <v>2026</v>
      </c>
      <c r="G170" s="377" t="s">
        <v>1101</v>
      </c>
      <c r="H170" s="374">
        <f>'F15 PROG. ACTIVIDADES'!AA170</f>
        <v>0</v>
      </c>
      <c r="I170" s="374">
        <f>'F15 PROG. ACTIVIDADES'!M170</f>
        <v>10</v>
      </c>
      <c r="J170" s="700">
        <f t="shared" si="8"/>
        <v>0</v>
      </c>
      <c r="K170" s="701">
        <f t="shared" si="9"/>
        <v>0</v>
      </c>
      <c r="L170" s="191"/>
      <c r="M170" s="191"/>
      <c r="N170" s="191"/>
      <c r="O170" s="191"/>
      <c r="P170" s="191"/>
      <c r="Q170" s="191"/>
      <c r="R170" s="191"/>
      <c r="S170" s="191"/>
      <c r="T170" s="191"/>
      <c r="U170" s="191"/>
      <c r="V170" s="191"/>
      <c r="W170" s="191"/>
      <c r="X170" s="702">
        <f t="shared" si="10"/>
        <v>0</v>
      </c>
    </row>
    <row r="171" spans="1:24" ht="25.5" x14ac:dyDescent="0.2">
      <c r="A171" s="1159"/>
      <c r="B171" s="379" t="s">
        <v>1162</v>
      </c>
      <c r="C171" s="610" t="s">
        <v>1142</v>
      </c>
      <c r="D171" s="1177"/>
      <c r="E171" s="604" t="s">
        <v>1165</v>
      </c>
      <c r="F171" s="377" t="s">
        <v>1806</v>
      </c>
      <c r="G171" s="377" t="s">
        <v>1101</v>
      </c>
      <c r="H171" s="374">
        <f>'F15 PROG. ACTIVIDADES'!AA171</f>
        <v>0</v>
      </c>
      <c r="I171" s="374">
        <f>'F15 PROG. ACTIVIDADES'!M171</f>
        <v>10</v>
      </c>
      <c r="J171" s="700">
        <f t="shared" si="8"/>
        <v>0</v>
      </c>
      <c r="K171" s="701">
        <f t="shared" si="9"/>
        <v>0</v>
      </c>
      <c r="L171" s="191"/>
      <c r="M171" s="191"/>
      <c r="N171" s="191"/>
      <c r="O171" s="191"/>
      <c r="P171" s="191"/>
      <c r="Q171" s="191"/>
      <c r="R171" s="191"/>
      <c r="S171" s="191"/>
      <c r="T171" s="191"/>
      <c r="U171" s="191"/>
      <c r="V171" s="191"/>
      <c r="W171" s="191"/>
      <c r="X171" s="702">
        <f t="shared" si="10"/>
        <v>0</v>
      </c>
    </row>
    <row r="172" spans="1:24" ht="25.5" x14ac:dyDescent="0.2">
      <c r="A172" s="1159"/>
      <c r="B172" s="379" t="s">
        <v>1162</v>
      </c>
      <c r="C172" s="610" t="s">
        <v>1142</v>
      </c>
      <c r="D172" s="1177"/>
      <c r="E172" s="604" t="s">
        <v>1218</v>
      </c>
      <c r="F172" s="377" t="s">
        <v>1910</v>
      </c>
      <c r="G172" s="377" t="s">
        <v>1101</v>
      </c>
      <c r="H172" s="374">
        <f>'F15 PROG. ACTIVIDADES'!AA172</f>
        <v>0</v>
      </c>
      <c r="I172" s="374">
        <f>'F15 PROG. ACTIVIDADES'!M172</f>
        <v>10</v>
      </c>
      <c r="J172" s="700">
        <f t="shared" si="8"/>
        <v>0</v>
      </c>
      <c r="K172" s="701">
        <f t="shared" si="9"/>
        <v>0</v>
      </c>
      <c r="L172" s="191"/>
      <c r="M172" s="191"/>
      <c r="N172" s="191"/>
      <c r="O172" s="191"/>
      <c r="P172" s="191"/>
      <c r="Q172" s="191"/>
      <c r="R172" s="191"/>
      <c r="S172" s="191"/>
      <c r="T172" s="191"/>
      <c r="U172" s="191"/>
      <c r="V172" s="191"/>
      <c r="W172" s="191"/>
      <c r="X172" s="702">
        <f t="shared" si="10"/>
        <v>0</v>
      </c>
    </row>
    <row r="173" spans="1:24" ht="25.5" x14ac:dyDescent="0.2">
      <c r="A173" s="1159"/>
      <c r="B173" s="379" t="s">
        <v>1162</v>
      </c>
      <c r="C173" s="610" t="s">
        <v>1142</v>
      </c>
      <c r="D173" s="1177"/>
      <c r="E173" s="604" t="s">
        <v>1243</v>
      </c>
      <c r="F173" s="377" t="s">
        <v>1911</v>
      </c>
      <c r="G173" s="377" t="s">
        <v>1101</v>
      </c>
      <c r="H173" s="374">
        <f>'F15 PROG. ACTIVIDADES'!AA173</f>
        <v>0</v>
      </c>
      <c r="I173" s="374">
        <f>'F15 PROG. ACTIVIDADES'!M173</f>
        <v>10</v>
      </c>
      <c r="J173" s="700">
        <f t="shared" si="8"/>
        <v>0</v>
      </c>
      <c r="K173" s="701">
        <f t="shared" si="9"/>
        <v>0</v>
      </c>
      <c r="L173" s="191"/>
      <c r="M173" s="191"/>
      <c r="N173" s="191"/>
      <c r="O173" s="191"/>
      <c r="P173" s="191"/>
      <c r="Q173" s="191"/>
      <c r="R173" s="191"/>
      <c r="S173" s="191"/>
      <c r="T173" s="191"/>
      <c r="U173" s="191"/>
      <c r="V173" s="191"/>
      <c r="W173" s="191"/>
      <c r="X173" s="702">
        <f t="shared" si="10"/>
        <v>0</v>
      </c>
    </row>
    <row r="174" spans="1:24" ht="38.25" x14ac:dyDescent="0.2">
      <c r="A174" s="1159"/>
      <c r="B174" s="379" t="s">
        <v>1162</v>
      </c>
      <c r="C174" s="610" t="s">
        <v>1142</v>
      </c>
      <c r="D174" s="1177"/>
      <c r="E174" s="604" t="s">
        <v>2027</v>
      </c>
      <c r="F174" s="377" t="s">
        <v>2026</v>
      </c>
      <c r="G174" s="377" t="s">
        <v>1166</v>
      </c>
      <c r="H174" s="374">
        <f>'F15 PROG. ACTIVIDADES'!AA174</f>
        <v>0</v>
      </c>
      <c r="I174" s="374">
        <f>'F15 PROG. ACTIVIDADES'!M174</f>
        <v>10</v>
      </c>
      <c r="J174" s="700">
        <f t="shared" si="8"/>
        <v>0</v>
      </c>
      <c r="K174" s="701">
        <f t="shared" si="9"/>
        <v>0</v>
      </c>
      <c r="L174" s="191"/>
      <c r="M174" s="191"/>
      <c r="N174" s="191"/>
      <c r="O174" s="191"/>
      <c r="P174" s="191"/>
      <c r="Q174" s="191"/>
      <c r="R174" s="191"/>
      <c r="S174" s="191"/>
      <c r="T174" s="191"/>
      <c r="U174" s="191"/>
      <c r="V174" s="191"/>
      <c r="W174" s="191"/>
      <c r="X174" s="702">
        <f t="shared" si="10"/>
        <v>0</v>
      </c>
    </row>
    <row r="175" spans="1:24" ht="38.25" x14ac:dyDescent="0.2">
      <c r="A175" s="1159"/>
      <c r="B175" s="379" t="s">
        <v>1162</v>
      </c>
      <c r="C175" s="610" t="s">
        <v>1142</v>
      </c>
      <c r="D175" s="1177"/>
      <c r="E175" s="604" t="s">
        <v>1168</v>
      </c>
      <c r="F175" s="377" t="s">
        <v>1806</v>
      </c>
      <c r="G175" s="377" t="s">
        <v>1166</v>
      </c>
      <c r="H175" s="374">
        <f>'F15 PROG. ACTIVIDADES'!AA175</f>
        <v>0</v>
      </c>
      <c r="I175" s="374">
        <f>'F15 PROG. ACTIVIDADES'!M175</f>
        <v>10</v>
      </c>
      <c r="J175" s="700">
        <f t="shared" si="8"/>
        <v>0</v>
      </c>
      <c r="K175" s="701">
        <f t="shared" si="9"/>
        <v>0</v>
      </c>
      <c r="L175" s="191"/>
      <c r="M175" s="191"/>
      <c r="N175" s="191"/>
      <c r="O175" s="191"/>
      <c r="P175" s="191"/>
      <c r="Q175" s="191"/>
      <c r="R175" s="191"/>
      <c r="S175" s="191"/>
      <c r="T175" s="191"/>
      <c r="U175" s="191"/>
      <c r="V175" s="191"/>
      <c r="W175" s="191"/>
      <c r="X175" s="702">
        <f t="shared" si="10"/>
        <v>0</v>
      </c>
    </row>
    <row r="176" spans="1:24" ht="38.25" x14ac:dyDescent="0.2">
      <c r="A176" s="1159"/>
      <c r="B176" s="379" t="s">
        <v>1162</v>
      </c>
      <c r="C176" s="610" t="s">
        <v>1142</v>
      </c>
      <c r="D176" s="1177"/>
      <c r="E176" s="604" t="s">
        <v>1219</v>
      </c>
      <c r="F176" s="377" t="s">
        <v>1910</v>
      </c>
      <c r="G176" s="377" t="s">
        <v>1166</v>
      </c>
      <c r="H176" s="374">
        <f>'F15 PROG. ACTIVIDADES'!AA176</f>
        <v>0</v>
      </c>
      <c r="I176" s="374">
        <f>'F15 PROG. ACTIVIDADES'!M176</f>
        <v>10</v>
      </c>
      <c r="J176" s="700">
        <f t="shared" si="8"/>
        <v>0</v>
      </c>
      <c r="K176" s="701">
        <f t="shared" si="9"/>
        <v>0</v>
      </c>
      <c r="L176" s="191"/>
      <c r="M176" s="191"/>
      <c r="N176" s="191"/>
      <c r="O176" s="191"/>
      <c r="P176" s="191"/>
      <c r="Q176" s="191"/>
      <c r="R176" s="191"/>
      <c r="S176" s="191"/>
      <c r="T176" s="191"/>
      <c r="U176" s="191"/>
      <c r="V176" s="191"/>
      <c r="W176" s="191"/>
      <c r="X176" s="702">
        <f t="shared" si="10"/>
        <v>0</v>
      </c>
    </row>
    <row r="177" spans="1:24" ht="38.25" x14ac:dyDescent="0.2">
      <c r="A177" s="1159"/>
      <c r="B177" s="379" t="s">
        <v>1162</v>
      </c>
      <c r="C177" s="610" t="s">
        <v>1142</v>
      </c>
      <c r="D177" s="1177"/>
      <c r="E177" s="604" t="s">
        <v>1244</v>
      </c>
      <c r="F177" s="377" t="s">
        <v>1911</v>
      </c>
      <c r="G177" s="377" t="s">
        <v>1166</v>
      </c>
      <c r="H177" s="374">
        <f>'F15 PROG. ACTIVIDADES'!AA177</f>
        <v>0</v>
      </c>
      <c r="I177" s="374">
        <f>'F15 PROG. ACTIVIDADES'!M177</f>
        <v>10</v>
      </c>
      <c r="J177" s="700">
        <f t="shared" si="8"/>
        <v>0</v>
      </c>
      <c r="K177" s="701">
        <f t="shared" si="9"/>
        <v>0</v>
      </c>
      <c r="L177" s="191"/>
      <c r="M177" s="191"/>
      <c r="N177" s="191"/>
      <c r="O177" s="191"/>
      <c r="P177" s="191"/>
      <c r="Q177" s="191"/>
      <c r="R177" s="191"/>
      <c r="S177" s="191"/>
      <c r="T177" s="191"/>
      <c r="U177" s="191"/>
      <c r="V177" s="191"/>
      <c r="W177" s="191"/>
      <c r="X177" s="702">
        <f t="shared" si="10"/>
        <v>0</v>
      </c>
    </row>
    <row r="178" spans="1:24" ht="38.25" x14ac:dyDescent="0.2">
      <c r="A178" s="1159"/>
      <c r="B178" s="379" t="s">
        <v>1162</v>
      </c>
      <c r="C178" s="610" t="s">
        <v>1142</v>
      </c>
      <c r="D178" s="1177"/>
      <c r="E178" s="604" t="s">
        <v>2028</v>
      </c>
      <c r="F178" s="377" t="s">
        <v>2026</v>
      </c>
      <c r="G178" s="377" t="s">
        <v>1169</v>
      </c>
      <c r="H178" s="374">
        <f>'F15 PROG. ACTIVIDADES'!AA178</f>
        <v>0</v>
      </c>
      <c r="I178" s="374">
        <f>'F15 PROG. ACTIVIDADES'!M178</f>
        <v>10</v>
      </c>
      <c r="J178" s="700">
        <f t="shared" si="8"/>
        <v>0</v>
      </c>
      <c r="K178" s="701">
        <f t="shared" si="9"/>
        <v>0</v>
      </c>
      <c r="L178" s="191"/>
      <c r="M178" s="191"/>
      <c r="N178" s="191"/>
      <c r="O178" s="191"/>
      <c r="P178" s="191"/>
      <c r="Q178" s="191"/>
      <c r="R178" s="191"/>
      <c r="S178" s="191"/>
      <c r="T178" s="191"/>
      <c r="U178" s="191"/>
      <c r="V178" s="191"/>
      <c r="W178" s="191"/>
      <c r="X178" s="702">
        <f t="shared" si="10"/>
        <v>0</v>
      </c>
    </row>
    <row r="179" spans="1:24" ht="51" x14ac:dyDescent="0.2">
      <c r="A179" s="1159"/>
      <c r="B179" s="379" t="s">
        <v>1162</v>
      </c>
      <c r="C179" s="610" t="s">
        <v>1142</v>
      </c>
      <c r="D179" s="1177"/>
      <c r="E179" s="604" t="s">
        <v>1171</v>
      </c>
      <c r="F179" s="377" t="s">
        <v>1806</v>
      </c>
      <c r="G179" s="377" t="s">
        <v>1169</v>
      </c>
      <c r="H179" s="374">
        <f>'F15 PROG. ACTIVIDADES'!AA179</f>
        <v>0</v>
      </c>
      <c r="I179" s="374">
        <f>'F15 PROG. ACTIVIDADES'!M179</f>
        <v>10</v>
      </c>
      <c r="J179" s="700">
        <f t="shared" si="8"/>
        <v>0</v>
      </c>
      <c r="K179" s="701">
        <f t="shared" si="9"/>
        <v>0</v>
      </c>
      <c r="L179" s="191"/>
      <c r="M179" s="191"/>
      <c r="N179" s="191"/>
      <c r="O179" s="191"/>
      <c r="P179" s="191"/>
      <c r="Q179" s="191"/>
      <c r="R179" s="191"/>
      <c r="S179" s="191"/>
      <c r="T179" s="191"/>
      <c r="U179" s="191"/>
      <c r="V179" s="191"/>
      <c r="W179" s="191"/>
      <c r="X179" s="702">
        <f t="shared" si="10"/>
        <v>0</v>
      </c>
    </row>
    <row r="180" spans="1:24" ht="38.25" x14ac:dyDescent="0.2">
      <c r="A180" s="1159"/>
      <c r="B180" s="379" t="s">
        <v>1162</v>
      </c>
      <c r="C180" s="610" t="s">
        <v>1142</v>
      </c>
      <c r="D180" s="1177"/>
      <c r="E180" s="604" t="s">
        <v>1220</v>
      </c>
      <c r="F180" s="377" t="s">
        <v>1910</v>
      </c>
      <c r="G180" s="377" t="s">
        <v>1169</v>
      </c>
      <c r="H180" s="374">
        <f>'F15 PROG. ACTIVIDADES'!AA180</f>
        <v>0</v>
      </c>
      <c r="I180" s="374">
        <f>'F15 PROG. ACTIVIDADES'!M180</f>
        <v>10</v>
      </c>
      <c r="J180" s="700">
        <f t="shared" si="8"/>
        <v>0</v>
      </c>
      <c r="K180" s="701">
        <f t="shared" si="9"/>
        <v>0</v>
      </c>
      <c r="L180" s="191"/>
      <c r="M180" s="191"/>
      <c r="N180" s="191"/>
      <c r="O180" s="191"/>
      <c r="P180" s="191"/>
      <c r="Q180" s="191"/>
      <c r="R180" s="191"/>
      <c r="S180" s="191"/>
      <c r="T180" s="191"/>
      <c r="U180" s="191"/>
      <c r="V180" s="191"/>
      <c r="W180" s="191"/>
      <c r="X180" s="702">
        <f t="shared" si="10"/>
        <v>0</v>
      </c>
    </row>
    <row r="181" spans="1:24" ht="102" customHeight="1" x14ac:dyDescent="0.2">
      <c r="A181" s="1159"/>
      <c r="B181" s="379" t="s">
        <v>1162</v>
      </c>
      <c r="C181" s="610" t="s">
        <v>1142</v>
      </c>
      <c r="D181" s="1177"/>
      <c r="E181" s="604" t="s">
        <v>1245</v>
      </c>
      <c r="F181" s="377" t="s">
        <v>1911</v>
      </c>
      <c r="G181" s="377" t="s">
        <v>1169</v>
      </c>
      <c r="H181" s="374">
        <f>'F15 PROG. ACTIVIDADES'!AA181</f>
        <v>0</v>
      </c>
      <c r="I181" s="374">
        <f>'F15 PROG. ACTIVIDADES'!M181</f>
        <v>10</v>
      </c>
      <c r="J181" s="700">
        <f t="shared" si="8"/>
        <v>0</v>
      </c>
      <c r="K181" s="701">
        <f t="shared" si="9"/>
        <v>0</v>
      </c>
      <c r="L181" s="191"/>
      <c r="M181" s="191"/>
      <c r="N181" s="191"/>
      <c r="O181" s="191"/>
      <c r="P181" s="191"/>
      <c r="Q181" s="191"/>
      <c r="R181" s="191"/>
      <c r="S181" s="191"/>
      <c r="T181" s="191"/>
      <c r="U181" s="191"/>
      <c r="V181" s="191"/>
      <c r="W181" s="191"/>
      <c r="X181" s="702">
        <f t="shared" si="10"/>
        <v>0</v>
      </c>
    </row>
    <row r="182" spans="1:24" ht="51" x14ac:dyDescent="0.2">
      <c r="A182" s="1159"/>
      <c r="B182" s="610" t="s">
        <v>1162</v>
      </c>
      <c r="C182" s="610" t="s">
        <v>1142</v>
      </c>
      <c r="D182" s="1178"/>
      <c r="E182" s="608" t="s">
        <v>2030</v>
      </c>
      <c r="F182" s="402" t="s">
        <v>2026</v>
      </c>
      <c r="G182" s="402" t="s">
        <v>2398</v>
      </c>
      <c r="H182" s="374">
        <f>'F15 PROG. ACTIVIDADES'!AA182</f>
        <v>0</v>
      </c>
      <c r="I182" s="374">
        <f>'F15 PROG. ACTIVIDADES'!M182</f>
        <v>10</v>
      </c>
      <c r="J182" s="700">
        <f t="shared" si="8"/>
        <v>0</v>
      </c>
      <c r="K182" s="701">
        <f t="shared" si="9"/>
        <v>0</v>
      </c>
      <c r="L182" s="191"/>
      <c r="M182" s="191"/>
      <c r="N182" s="191"/>
      <c r="O182" s="191"/>
      <c r="P182" s="191"/>
      <c r="Q182" s="191"/>
      <c r="R182" s="191"/>
      <c r="S182" s="191"/>
      <c r="T182" s="191"/>
      <c r="U182" s="191"/>
      <c r="V182" s="191"/>
      <c r="W182" s="191"/>
      <c r="X182" s="702">
        <f t="shared" si="10"/>
        <v>0</v>
      </c>
    </row>
    <row r="183" spans="1:24" ht="25.5" x14ac:dyDescent="0.2">
      <c r="A183" s="1159">
        <v>80</v>
      </c>
      <c r="B183" s="379" t="s">
        <v>1162</v>
      </c>
      <c r="C183" s="610" t="s">
        <v>1142</v>
      </c>
      <c r="D183" s="1179" t="s">
        <v>1246</v>
      </c>
      <c r="E183" s="819" t="s">
        <v>1248</v>
      </c>
      <c r="F183" s="402" t="s">
        <v>2032</v>
      </c>
      <c r="G183" s="402" t="s">
        <v>1101</v>
      </c>
      <c r="H183" s="374">
        <f>'F15 PROG. ACTIVIDADES'!AA183</f>
        <v>0.8</v>
      </c>
      <c r="I183" s="374">
        <f>'F15 PROG. ACTIVIDADES'!M183</f>
        <v>20</v>
      </c>
      <c r="J183" s="700">
        <f t="shared" si="8"/>
        <v>0.3</v>
      </c>
      <c r="K183" s="701">
        <f t="shared" si="9"/>
        <v>0</v>
      </c>
      <c r="L183" s="191"/>
      <c r="M183" s="191"/>
      <c r="N183" s="191"/>
      <c r="O183" s="191"/>
      <c r="P183" s="191"/>
      <c r="Q183" s="191"/>
      <c r="R183" s="191"/>
      <c r="S183" s="191"/>
      <c r="T183" s="191"/>
      <c r="U183" s="191"/>
      <c r="V183" s="191"/>
      <c r="W183" s="191"/>
      <c r="X183" s="702">
        <f t="shared" si="10"/>
        <v>0.3</v>
      </c>
    </row>
    <row r="184" spans="1:24" ht="25.5" x14ac:dyDescent="0.2">
      <c r="A184" s="1159"/>
      <c r="B184" s="379" t="s">
        <v>1162</v>
      </c>
      <c r="C184" s="610" t="s">
        <v>1142</v>
      </c>
      <c r="D184" s="1180"/>
      <c r="E184" s="819" t="s">
        <v>2033</v>
      </c>
      <c r="F184" s="402" t="s">
        <v>2034</v>
      </c>
      <c r="G184" s="402" t="s">
        <v>1101</v>
      </c>
      <c r="H184" s="374">
        <f>'F15 PROG. ACTIVIDADES'!AA184</f>
        <v>0</v>
      </c>
      <c r="I184" s="374">
        <f>'F15 PROG. ACTIVIDADES'!M184</f>
        <v>20</v>
      </c>
      <c r="J184" s="700">
        <f t="shared" si="8"/>
        <v>0</v>
      </c>
      <c r="K184" s="701">
        <f t="shared" si="9"/>
        <v>0</v>
      </c>
      <c r="L184" s="191"/>
      <c r="M184" s="191"/>
      <c r="N184" s="191"/>
      <c r="O184" s="191"/>
      <c r="P184" s="191"/>
      <c r="Q184" s="191"/>
      <c r="R184" s="191"/>
      <c r="S184" s="191"/>
      <c r="T184" s="191"/>
      <c r="U184" s="191"/>
      <c r="V184" s="191"/>
      <c r="W184" s="191"/>
      <c r="X184" s="702">
        <f t="shared" si="10"/>
        <v>0</v>
      </c>
    </row>
    <row r="185" spans="1:24" ht="38.25" x14ac:dyDescent="0.2">
      <c r="A185" s="1159"/>
      <c r="B185" s="379" t="s">
        <v>1162</v>
      </c>
      <c r="C185" s="610" t="s">
        <v>1142</v>
      </c>
      <c r="D185" s="1180"/>
      <c r="E185" s="820" t="s">
        <v>1252</v>
      </c>
      <c r="F185" s="402" t="s">
        <v>2032</v>
      </c>
      <c r="G185" s="377" t="s">
        <v>1250</v>
      </c>
      <c r="H185" s="374">
        <f>'F15 PROG. ACTIVIDADES'!AA185</f>
        <v>0</v>
      </c>
      <c r="I185" s="374">
        <f>'F15 PROG. ACTIVIDADES'!M185</f>
        <v>20</v>
      </c>
      <c r="J185" s="700">
        <f t="shared" si="8"/>
        <v>0</v>
      </c>
      <c r="K185" s="701">
        <f t="shared" si="9"/>
        <v>0</v>
      </c>
      <c r="L185" s="191"/>
      <c r="M185" s="191"/>
      <c r="N185" s="191"/>
      <c r="O185" s="191"/>
      <c r="P185" s="191"/>
      <c r="Q185" s="191"/>
      <c r="R185" s="191"/>
      <c r="S185" s="191"/>
      <c r="T185" s="191"/>
      <c r="U185" s="191"/>
      <c r="V185" s="191"/>
      <c r="W185" s="191"/>
      <c r="X185" s="702">
        <f t="shared" si="10"/>
        <v>0</v>
      </c>
    </row>
    <row r="186" spans="1:24" ht="38.25" x14ac:dyDescent="0.2">
      <c r="A186" s="1159"/>
      <c r="B186" s="379" t="s">
        <v>1162</v>
      </c>
      <c r="C186" s="610" t="s">
        <v>1142</v>
      </c>
      <c r="D186" s="1180"/>
      <c r="E186" s="819" t="s">
        <v>1638</v>
      </c>
      <c r="F186" s="402" t="s">
        <v>2034</v>
      </c>
      <c r="G186" s="402" t="s">
        <v>1250</v>
      </c>
      <c r="H186" s="374">
        <f>'F15 PROG. ACTIVIDADES'!AA186</f>
        <v>0</v>
      </c>
      <c r="I186" s="374">
        <f>'F15 PROG. ACTIVIDADES'!M186</f>
        <v>20</v>
      </c>
      <c r="J186" s="700">
        <f t="shared" si="8"/>
        <v>0</v>
      </c>
      <c r="K186" s="701">
        <f t="shared" si="9"/>
        <v>0</v>
      </c>
      <c r="L186" s="191"/>
      <c r="M186" s="191"/>
      <c r="N186" s="191"/>
      <c r="O186" s="191"/>
      <c r="P186" s="191"/>
      <c r="Q186" s="191"/>
      <c r="R186" s="191"/>
      <c r="S186" s="191"/>
      <c r="T186" s="191"/>
      <c r="U186" s="191"/>
      <c r="V186" s="191"/>
      <c r="W186" s="191"/>
      <c r="X186" s="702">
        <f t="shared" si="10"/>
        <v>0</v>
      </c>
    </row>
    <row r="187" spans="1:24" ht="51" x14ac:dyDescent="0.2">
      <c r="A187" s="1159"/>
      <c r="B187" s="379" t="s">
        <v>1162</v>
      </c>
      <c r="C187" s="610" t="s">
        <v>1142</v>
      </c>
      <c r="D187" s="1180"/>
      <c r="E187" s="820" t="s">
        <v>1255</v>
      </c>
      <c r="F187" s="402" t="s">
        <v>2032</v>
      </c>
      <c r="G187" s="377" t="s">
        <v>1253</v>
      </c>
      <c r="H187" s="374">
        <f>'F15 PROG. ACTIVIDADES'!AA187</f>
        <v>0</v>
      </c>
      <c r="I187" s="374">
        <f>'F15 PROG. ACTIVIDADES'!M187</f>
        <v>20</v>
      </c>
      <c r="J187" s="700">
        <f t="shared" si="8"/>
        <v>0</v>
      </c>
      <c r="K187" s="701">
        <f t="shared" si="9"/>
        <v>0</v>
      </c>
      <c r="L187" s="191"/>
      <c r="M187" s="191"/>
      <c r="N187" s="191"/>
      <c r="O187" s="191"/>
      <c r="P187" s="191"/>
      <c r="Q187" s="191"/>
      <c r="R187" s="191"/>
      <c r="S187" s="191"/>
      <c r="T187" s="191"/>
      <c r="U187" s="191"/>
      <c r="V187" s="191"/>
      <c r="W187" s="191"/>
      <c r="X187" s="702">
        <f t="shared" si="10"/>
        <v>0</v>
      </c>
    </row>
    <row r="188" spans="1:24" ht="51" x14ac:dyDescent="0.2">
      <c r="A188" s="1159"/>
      <c r="B188" s="379" t="s">
        <v>1162</v>
      </c>
      <c r="C188" s="610" t="s">
        <v>1142</v>
      </c>
      <c r="D188" s="1180"/>
      <c r="E188" s="819" t="s">
        <v>2035</v>
      </c>
      <c r="F188" s="402" t="s">
        <v>2399</v>
      </c>
      <c r="G188" s="377" t="s">
        <v>1253</v>
      </c>
      <c r="H188" s="374">
        <f>'F15 PROG. ACTIVIDADES'!AA188</f>
        <v>0</v>
      </c>
      <c r="I188" s="374">
        <f>'F15 PROG. ACTIVIDADES'!M188</f>
        <v>20</v>
      </c>
      <c r="J188" s="700">
        <f t="shared" si="8"/>
        <v>0</v>
      </c>
      <c r="K188" s="701">
        <f t="shared" si="9"/>
        <v>0</v>
      </c>
      <c r="L188" s="191"/>
      <c r="M188" s="191"/>
      <c r="N188" s="191"/>
      <c r="O188" s="191"/>
      <c r="P188" s="191"/>
      <c r="Q188" s="191"/>
      <c r="R188" s="191"/>
      <c r="S188" s="191"/>
      <c r="T188" s="191"/>
      <c r="U188" s="191"/>
      <c r="V188" s="191"/>
      <c r="W188" s="191"/>
      <c r="X188" s="702">
        <f t="shared" si="10"/>
        <v>0</v>
      </c>
    </row>
    <row r="189" spans="1:24" ht="51" x14ac:dyDescent="0.2">
      <c r="A189" s="1159"/>
      <c r="B189" s="379" t="s">
        <v>1162</v>
      </c>
      <c r="C189" s="610" t="s">
        <v>1142</v>
      </c>
      <c r="D189" s="1181"/>
      <c r="E189" s="819" t="s">
        <v>2036</v>
      </c>
      <c r="F189" s="402" t="s">
        <v>2554</v>
      </c>
      <c r="G189" s="402" t="s">
        <v>2398</v>
      </c>
      <c r="H189" s="374">
        <f>'F15 PROG. ACTIVIDADES'!AA189</f>
        <v>0</v>
      </c>
      <c r="I189" s="374">
        <f>'F15 PROG. ACTIVIDADES'!M189</f>
        <v>20</v>
      </c>
      <c r="J189" s="700">
        <f t="shared" si="8"/>
        <v>0</v>
      </c>
      <c r="K189" s="701">
        <f t="shared" si="9"/>
        <v>0</v>
      </c>
      <c r="L189" s="191"/>
      <c r="M189" s="191"/>
      <c r="N189" s="191"/>
      <c r="O189" s="191"/>
      <c r="P189" s="191"/>
      <c r="Q189" s="191"/>
      <c r="R189" s="191"/>
      <c r="S189" s="191"/>
      <c r="T189" s="191"/>
      <c r="U189" s="191"/>
      <c r="V189" s="191"/>
      <c r="W189" s="191"/>
      <c r="X189" s="702">
        <f t="shared" si="10"/>
        <v>0</v>
      </c>
    </row>
    <row r="190" spans="1:24" ht="60.6" customHeight="1" x14ac:dyDescent="0.2">
      <c r="A190" s="1173">
        <v>81</v>
      </c>
      <c r="B190" s="610" t="s">
        <v>1162</v>
      </c>
      <c r="C190" s="610" t="s">
        <v>1142</v>
      </c>
      <c r="D190" s="1176" t="s">
        <v>1256</v>
      </c>
      <c r="E190" s="608" t="s">
        <v>2359</v>
      </c>
      <c r="F190" s="402" t="s">
        <v>2038</v>
      </c>
      <c r="G190" s="402" t="s">
        <v>1166</v>
      </c>
      <c r="H190" s="374">
        <f>'F15 PROG. ACTIVIDADES'!AA190</f>
        <v>0</v>
      </c>
      <c r="I190" s="374">
        <f>'F15 PROG. ACTIVIDADES'!M190</f>
        <v>20</v>
      </c>
      <c r="J190" s="700">
        <f t="shared" si="8"/>
        <v>0</v>
      </c>
      <c r="K190" s="701">
        <f t="shared" si="9"/>
        <v>0</v>
      </c>
      <c r="L190" s="191"/>
      <c r="M190" s="191"/>
      <c r="N190" s="191"/>
      <c r="O190" s="191"/>
      <c r="P190" s="191"/>
      <c r="Q190" s="191"/>
      <c r="R190" s="191"/>
      <c r="S190" s="191"/>
      <c r="T190" s="191"/>
      <c r="U190" s="191"/>
      <c r="V190" s="191"/>
      <c r="W190" s="191"/>
      <c r="X190" s="702">
        <f t="shared" si="10"/>
        <v>0</v>
      </c>
    </row>
    <row r="191" spans="1:24" ht="48.6" customHeight="1" x14ac:dyDescent="0.2">
      <c r="A191" s="1174"/>
      <c r="B191" s="610" t="s">
        <v>1162</v>
      </c>
      <c r="C191" s="610" t="s">
        <v>1142</v>
      </c>
      <c r="D191" s="1177"/>
      <c r="E191" s="608" t="s">
        <v>2360</v>
      </c>
      <c r="F191" s="402" t="s">
        <v>2038</v>
      </c>
      <c r="G191" s="377" t="s">
        <v>1214</v>
      </c>
      <c r="H191" s="374">
        <f>'F15 PROG. ACTIVIDADES'!AA191</f>
        <v>0</v>
      </c>
      <c r="I191" s="374">
        <f>'F15 PROG. ACTIVIDADES'!M191</f>
        <v>20</v>
      </c>
      <c r="J191" s="700">
        <f t="shared" si="8"/>
        <v>0</v>
      </c>
      <c r="K191" s="701">
        <f t="shared" si="9"/>
        <v>0</v>
      </c>
      <c r="L191" s="191"/>
      <c r="M191" s="191"/>
      <c r="N191" s="191"/>
      <c r="O191" s="191"/>
      <c r="P191" s="191"/>
      <c r="Q191" s="191"/>
      <c r="R191" s="191"/>
      <c r="S191" s="191"/>
      <c r="T191" s="191"/>
      <c r="U191" s="191"/>
      <c r="V191" s="191"/>
      <c r="W191" s="191"/>
      <c r="X191" s="702">
        <f t="shared" si="10"/>
        <v>0</v>
      </c>
    </row>
    <row r="192" spans="1:24" ht="60.6" customHeight="1" x14ac:dyDescent="0.2">
      <c r="A192" s="1175"/>
      <c r="B192" s="610" t="s">
        <v>1162</v>
      </c>
      <c r="C192" s="610" t="s">
        <v>1142</v>
      </c>
      <c r="D192" s="1178"/>
      <c r="E192" s="608" t="s">
        <v>2361</v>
      </c>
      <c r="F192" s="402" t="s">
        <v>2038</v>
      </c>
      <c r="G192" s="377" t="s">
        <v>1169</v>
      </c>
      <c r="H192" s="374">
        <f>'F15 PROG. ACTIVIDADES'!AA192</f>
        <v>0</v>
      </c>
      <c r="I192" s="374">
        <f>'F15 PROG. ACTIVIDADES'!M192</f>
        <v>20</v>
      </c>
      <c r="J192" s="700">
        <f t="shared" si="8"/>
        <v>0</v>
      </c>
      <c r="K192" s="701">
        <f t="shared" si="9"/>
        <v>0</v>
      </c>
      <c r="L192" s="191"/>
      <c r="M192" s="191"/>
      <c r="N192" s="191"/>
      <c r="O192" s="191"/>
      <c r="P192" s="191"/>
      <c r="Q192" s="191"/>
      <c r="R192" s="191"/>
      <c r="S192" s="191"/>
      <c r="T192" s="191"/>
      <c r="U192" s="191"/>
      <c r="V192" s="191"/>
      <c r="W192" s="191"/>
      <c r="X192" s="702">
        <f t="shared" si="10"/>
        <v>0</v>
      </c>
    </row>
    <row r="193" spans="1:24" ht="19.899999999999999" customHeight="1" x14ac:dyDescent="0.2">
      <c r="A193" s="1159">
        <v>82</v>
      </c>
      <c r="B193" s="1106" t="s">
        <v>1203</v>
      </c>
      <c r="C193" s="610" t="s">
        <v>1142</v>
      </c>
      <c r="D193" s="1158" t="s">
        <v>2514</v>
      </c>
      <c r="E193" s="1122" t="s">
        <v>2039</v>
      </c>
      <c r="F193" s="377" t="s">
        <v>1998</v>
      </c>
      <c r="G193" s="1111" t="s">
        <v>1101</v>
      </c>
      <c r="H193" s="374">
        <f>'F15 PROG. ACTIVIDADES'!AA193</f>
        <v>0</v>
      </c>
      <c r="I193" s="374">
        <f>'F15 PROG. ACTIVIDADES'!M193</f>
        <v>20</v>
      </c>
      <c r="J193" s="700">
        <f t="shared" si="8"/>
        <v>0</v>
      </c>
      <c r="K193" s="701">
        <f t="shared" si="9"/>
        <v>0</v>
      </c>
      <c r="L193" s="191"/>
      <c r="M193" s="191"/>
      <c r="N193" s="191"/>
      <c r="O193" s="191"/>
      <c r="P193" s="191"/>
      <c r="Q193" s="191"/>
      <c r="R193" s="191"/>
      <c r="S193" s="191"/>
      <c r="T193" s="191"/>
      <c r="U193" s="191"/>
      <c r="V193" s="191"/>
      <c r="W193" s="191"/>
      <c r="X193" s="702">
        <f t="shared" si="10"/>
        <v>0</v>
      </c>
    </row>
    <row r="194" spans="1:24" ht="19.899999999999999" customHeight="1" x14ac:dyDescent="0.2">
      <c r="A194" s="1159"/>
      <c r="B194" s="1106"/>
      <c r="C194" s="610" t="s">
        <v>1142</v>
      </c>
      <c r="D194" s="1158"/>
      <c r="E194" s="1122"/>
      <c r="F194" s="377" t="s">
        <v>1806</v>
      </c>
      <c r="G194" s="1111"/>
      <c r="H194" s="374">
        <f>'F15 PROG. ACTIVIDADES'!AA194</f>
        <v>0</v>
      </c>
      <c r="I194" s="374">
        <f>'F15 PROG. ACTIVIDADES'!M194</f>
        <v>20</v>
      </c>
      <c r="J194" s="700">
        <f t="shared" si="8"/>
        <v>0</v>
      </c>
      <c r="K194" s="701">
        <f t="shared" si="9"/>
        <v>0</v>
      </c>
      <c r="L194" s="191"/>
      <c r="M194" s="191"/>
      <c r="N194" s="191"/>
      <c r="O194" s="191"/>
      <c r="P194" s="191"/>
      <c r="Q194" s="191"/>
      <c r="R194" s="191"/>
      <c r="S194" s="191"/>
      <c r="T194" s="191"/>
      <c r="U194" s="191"/>
      <c r="V194" s="191"/>
      <c r="W194" s="191"/>
      <c r="X194" s="702">
        <f t="shared" si="10"/>
        <v>0</v>
      </c>
    </row>
    <row r="195" spans="1:24" ht="19.899999999999999" customHeight="1" x14ac:dyDescent="0.2">
      <c r="A195" s="1159"/>
      <c r="B195" s="1106"/>
      <c r="C195" s="610" t="s">
        <v>1142</v>
      </c>
      <c r="D195" s="1158"/>
      <c r="E195" s="1122"/>
      <c r="F195" s="377" t="s">
        <v>1910</v>
      </c>
      <c r="G195" s="1111"/>
      <c r="H195" s="374">
        <f>'F15 PROG. ACTIVIDADES'!AA195</f>
        <v>0</v>
      </c>
      <c r="I195" s="374">
        <f>'F15 PROG. ACTIVIDADES'!M195</f>
        <v>20</v>
      </c>
      <c r="J195" s="700">
        <f t="shared" si="8"/>
        <v>0</v>
      </c>
      <c r="K195" s="701">
        <f t="shared" si="9"/>
        <v>0</v>
      </c>
      <c r="L195" s="191"/>
      <c r="M195" s="191"/>
      <c r="N195" s="191"/>
      <c r="O195" s="191"/>
      <c r="P195" s="191"/>
      <c r="Q195" s="191"/>
      <c r="R195" s="191"/>
      <c r="S195" s="191"/>
      <c r="T195" s="191"/>
      <c r="U195" s="191"/>
      <c r="V195" s="191"/>
      <c r="W195" s="191"/>
      <c r="X195" s="702">
        <f t="shared" si="10"/>
        <v>0</v>
      </c>
    </row>
    <row r="196" spans="1:24" ht="19.899999999999999" customHeight="1" x14ac:dyDescent="0.2">
      <c r="A196" s="1159"/>
      <c r="B196" s="1106"/>
      <c r="C196" s="610" t="s">
        <v>1142</v>
      </c>
      <c r="D196" s="1158"/>
      <c r="E196" s="1122"/>
      <c r="F196" s="377" t="s">
        <v>1911</v>
      </c>
      <c r="G196" s="1111"/>
      <c r="H196" s="374">
        <f>'F15 PROG. ACTIVIDADES'!AA196</f>
        <v>0</v>
      </c>
      <c r="I196" s="374">
        <f>'F15 PROG. ACTIVIDADES'!M196</f>
        <v>20</v>
      </c>
      <c r="J196" s="700">
        <f t="shared" si="8"/>
        <v>0</v>
      </c>
      <c r="K196" s="701">
        <f t="shared" si="9"/>
        <v>0</v>
      </c>
      <c r="L196" s="191"/>
      <c r="M196" s="191"/>
      <c r="N196" s="191"/>
      <c r="O196" s="191"/>
      <c r="P196" s="191"/>
      <c r="Q196" s="191"/>
      <c r="R196" s="191"/>
      <c r="S196" s="191"/>
      <c r="T196" s="191"/>
      <c r="U196" s="191"/>
      <c r="V196" s="191"/>
      <c r="W196" s="191"/>
      <c r="X196" s="702">
        <f t="shared" si="10"/>
        <v>0</v>
      </c>
    </row>
    <row r="197" spans="1:24" ht="19.899999999999999" customHeight="1" x14ac:dyDescent="0.2">
      <c r="A197" s="1159"/>
      <c r="B197" s="1106"/>
      <c r="C197" s="610" t="s">
        <v>1142</v>
      </c>
      <c r="D197" s="1158"/>
      <c r="E197" s="1122"/>
      <c r="F197" s="377" t="s">
        <v>1868</v>
      </c>
      <c r="G197" s="1111"/>
      <c r="H197" s="374">
        <f>'F15 PROG. ACTIVIDADES'!AA197</f>
        <v>0</v>
      </c>
      <c r="I197" s="374">
        <f>'F15 PROG. ACTIVIDADES'!M197</f>
        <v>20</v>
      </c>
      <c r="J197" s="700">
        <f t="shared" si="8"/>
        <v>0</v>
      </c>
      <c r="K197" s="701">
        <f t="shared" si="9"/>
        <v>0</v>
      </c>
      <c r="L197" s="191"/>
      <c r="M197" s="191"/>
      <c r="N197" s="191"/>
      <c r="O197" s="191"/>
      <c r="P197" s="191"/>
      <c r="Q197" s="191"/>
      <c r="R197" s="191"/>
      <c r="S197" s="191"/>
      <c r="T197" s="191"/>
      <c r="U197" s="191"/>
      <c r="V197" s="191"/>
      <c r="W197" s="191"/>
      <c r="X197" s="702">
        <f t="shared" si="10"/>
        <v>0</v>
      </c>
    </row>
    <row r="198" spans="1:24" ht="66" customHeight="1" x14ac:dyDescent="0.2">
      <c r="A198" s="1173">
        <v>83</v>
      </c>
      <c r="B198" s="843" t="s">
        <v>1174</v>
      </c>
      <c r="C198" s="844" t="s">
        <v>1142</v>
      </c>
      <c r="D198" s="1182" t="s">
        <v>2637</v>
      </c>
      <c r="E198" s="608" t="s">
        <v>2040</v>
      </c>
      <c r="F198" s="843" t="s">
        <v>2041</v>
      </c>
      <c r="G198" s="843" t="s">
        <v>1222</v>
      </c>
      <c r="H198" s="374">
        <f>'F15 PROG. ACTIVIDADES'!AA198</f>
        <v>0</v>
      </c>
      <c r="I198" s="374">
        <f>'F15 PROG. ACTIVIDADES'!M198</f>
        <v>15</v>
      </c>
      <c r="J198" s="700">
        <f t="shared" ref="J198:J216" si="11">ROUND((H198*I198)/60,1)</f>
        <v>0</v>
      </c>
      <c r="K198" s="701">
        <f t="shared" ref="K198:K216" si="12">SUM(L198:W198)</f>
        <v>0</v>
      </c>
      <c r="L198" s="191"/>
      <c r="M198" s="191"/>
      <c r="N198" s="191"/>
      <c r="O198" s="191"/>
      <c r="P198" s="191"/>
      <c r="Q198" s="191"/>
      <c r="R198" s="191"/>
      <c r="S198" s="191"/>
      <c r="T198" s="191"/>
      <c r="U198" s="191"/>
      <c r="V198" s="191"/>
      <c r="W198" s="191"/>
      <c r="X198" s="702">
        <f t="shared" si="10"/>
        <v>0</v>
      </c>
    </row>
    <row r="199" spans="1:24" ht="63" customHeight="1" x14ac:dyDescent="0.2">
      <c r="A199" s="1174"/>
      <c r="B199" s="844" t="s">
        <v>1174</v>
      </c>
      <c r="C199" s="844" t="s">
        <v>1142</v>
      </c>
      <c r="D199" s="1183"/>
      <c r="E199" s="608" t="s">
        <v>2641</v>
      </c>
      <c r="F199" s="843" t="s">
        <v>1806</v>
      </c>
      <c r="G199" s="843" t="s">
        <v>1222</v>
      </c>
      <c r="H199" s="374">
        <f>'F15 PROG. ACTIVIDADES'!AA199</f>
        <v>0</v>
      </c>
      <c r="I199" s="374">
        <f>'F15 PROG. ACTIVIDADES'!M199</f>
        <v>15</v>
      </c>
      <c r="J199" s="700">
        <f t="shared" si="11"/>
        <v>0</v>
      </c>
      <c r="K199" s="701">
        <f t="shared" si="12"/>
        <v>0</v>
      </c>
      <c r="L199" s="191"/>
      <c r="M199" s="191"/>
      <c r="N199" s="191"/>
      <c r="O199" s="191"/>
      <c r="P199" s="191"/>
      <c r="Q199" s="191"/>
      <c r="R199" s="191"/>
      <c r="S199" s="191"/>
      <c r="T199" s="191"/>
      <c r="U199" s="191"/>
      <c r="V199" s="191"/>
      <c r="W199" s="191"/>
      <c r="X199" s="702">
        <f t="shared" ref="X199:X271" si="13">J199-K199</f>
        <v>0</v>
      </c>
    </row>
    <row r="200" spans="1:24" ht="57" customHeight="1" x14ac:dyDescent="0.2">
      <c r="A200" s="1174"/>
      <c r="B200" s="844" t="s">
        <v>1174</v>
      </c>
      <c r="C200" s="844" t="s">
        <v>1142</v>
      </c>
      <c r="D200" s="1183"/>
      <c r="E200" s="608" t="s">
        <v>1221</v>
      </c>
      <c r="F200" s="843" t="s">
        <v>1910</v>
      </c>
      <c r="G200" s="843" t="s">
        <v>1222</v>
      </c>
      <c r="H200" s="374">
        <f>'F15 PROG. ACTIVIDADES'!AA200</f>
        <v>0</v>
      </c>
      <c r="I200" s="374">
        <f>'F15 PROG. ACTIVIDADES'!M200</f>
        <v>15</v>
      </c>
      <c r="J200" s="700">
        <f t="shared" si="11"/>
        <v>0</v>
      </c>
      <c r="K200" s="701">
        <f t="shared" si="12"/>
        <v>0</v>
      </c>
      <c r="L200" s="191"/>
      <c r="M200" s="191"/>
      <c r="N200" s="191"/>
      <c r="O200" s="191"/>
      <c r="P200" s="191"/>
      <c r="Q200" s="191"/>
      <c r="R200" s="191"/>
      <c r="S200" s="191"/>
      <c r="T200" s="191"/>
      <c r="U200" s="191"/>
      <c r="V200" s="191"/>
      <c r="W200" s="191"/>
      <c r="X200" s="702">
        <f t="shared" si="13"/>
        <v>0</v>
      </c>
    </row>
    <row r="201" spans="1:24" ht="66.599999999999994" customHeight="1" x14ac:dyDescent="0.2">
      <c r="A201" s="1174"/>
      <c r="B201" s="844" t="s">
        <v>1174</v>
      </c>
      <c r="C201" s="844" t="s">
        <v>1142</v>
      </c>
      <c r="D201" s="1183"/>
      <c r="E201" s="608" t="s">
        <v>2642</v>
      </c>
      <c r="F201" s="843" t="s">
        <v>1911</v>
      </c>
      <c r="G201" s="843" t="s">
        <v>1222</v>
      </c>
      <c r="H201" s="374">
        <f>'F15 PROG. ACTIVIDADES'!AA201</f>
        <v>0</v>
      </c>
      <c r="I201" s="374">
        <f>'F15 PROG. ACTIVIDADES'!M201</f>
        <v>15</v>
      </c>
      <c r="J201" s="700">
        <f t="shared" si="11"/>
        <v>0</v>
      </c>
      <c r="K201" s="701">
        <f t="shared" si="12"/>
        <v>0</v>
      </c>
      <c r="L201" s="191"/>
      <c r="M201" s="191"/>
      <c r="N201" s="191"/>
      <c r="O201" s="191"/>
      <c r="P201" s="191"/>
      <c r="Q201" s="191"/>
      <c r="R201" s="191"/>
      <c r="S201" s="191"/>
      <c r="T201" s="191"/>
      <c r="U201" s="191"/>
      <c r="V201" s="191"/>
      <c r="W201" s="191"/>
      <c r="X201" s="702">
        <f t="shared" si="13"/>
        <v>0</v>
      </c>
    </row>
    <row r="202" spans="1:24" ht="63.6" customHeight="1" x14ac:dyDescent="0.2">
      <c r="A202" s="1174"/>
      <c r="B202" s="844" t="s">
        <v>1174</v>
      </c>
      <c r="C202" s="844" t="s">
        <v>1142</v>
      </c>
      <c r="D202" s="1183"/>
      <c r="E202" s="608" t="s">
        <v>2683</v>
      </c>
      <c r="F202" s="843" t="s">
        <v>1911</v>
      </c>
      <c r="G202" s="843" t="s">
        <v>1222</v>
      </c>
      <c r="H202" s="374">
        <f>'F15 PROG. ACTIVIDADES'!AA202</f>
        <v>0</v>
      </c>
      <c r="I202" s="374">
        <f>'F15 PROG. ACTIVIDADES'!M202</f>
        <v>15</v>
      </c>
      <c r="J202" s="700">
        <f t="shared" si="11"/>
        <v>0</v>
      </c>
      <c r="K202" s="701">
        <f t="shared" si="12"/>
        <v>0</v>
      </c>
      <c r="L202" s="191"/>
      <c r="M202" s="191"/>
      <c r="N202" s="191"/>
      <c r="O202" s="191"/>
      <c r="P202" s="191"/>
      <c r="Q202" s="191"/>
      <c r="R202" s="191"/>
      <c r="S202" s="191"/>
      <c r="T202" s="191"/>
      <c r="U202" s="191"/>
      <c r="V202" s="191"/>
      <c r="W202" s="191"/>
      <c r="X202" s="702">
        <f t="shared" si="13"/>
        <v>0</v>
      </c>
    </row>
    <row r="203" spans="1:24" ht="79.5" customHeight="1" x14ac:dyDescent="0.2">
      <c r="A203" s="1174"/>
      <c r="B203" s="844" t="s">
        <v>1174</v>
      </c>
      <c r="C203" s="844" t="s">
        <v>1142</v>
      </c>
      <c r="D203" s="1183"/>
      <c r="E203" s="608" t="s">
        <v>2684</v>
      </c>
      <c r="F203" s="843" t="s">
        <v>1868</v>
      </c>
      <c r="G203" s="843" t="s">
        <v>1222</v>
      </c>
      <c r="H203" s="374">
        <f>'F15 PROG. ACTIVIDADES'!AA203</f>
        <v>0</v>
      </c>
      <c r="I203" s="374">
        <f>'F15 PROG. ACTIVIDADES'!M203</f>
        <v>15</v>
      </c>
      <c r="J203" s="700">
        <f t="shared" si="11"/>
        <v>0</v>
      </c>
      <c r="K203" s="701">
        <f t="shared" si="12"/>
        <v>0</v>
      </c>
      <c r="L203" s="191"/>
      <c r="M203" s="191"/>
      <c r="N203" s="191"/>
      <c r="O203" s="191"/>
      <c r="P203" s="191"/>
      <c r="Q203" s="191"/>
      <c r="R203" s="191"/>
      <c r="S203" s="191"/>
      <c r="T203" s="191"/>
      <c r="U203" s="191"/>
      <c r="V203" s="191"/>
      <c r="W203" s="191"/>
      <c r="X203" s="702">
        <f t="shared" si="13"/>
        <v>0</v>
      </c>
    </row>
    <row r="204" spans="1:24" ht="63.75" customHeight="1" x14ac:dyDescent="0.2">
      <c r="A204" s="1175"/>
      <c r="B204" s="401" t="s">
        <v>1174</v>
      </c>
      <c r="C204" s="610" t="s">
        <v>1142</v>
      </c>
      <c r="D204" s="1184"/>
      <c r="E204" s="604" t="s">
        <v>2384</v>
      </c>
      <c r="F204" s="377" t="s">
        <v>2547</v>
      </c>
      <c r="G204" s="377" t="s">
        <v>2043</v>
      </c>
      <c r="H204" s="374">
        <f>'F15 PROG. ACTIVIDADES'!AA204</f>
        <v>0</v>
      </c>
      <c r="I204" s="374">
        <f>'F15 PROG. ACTIVIDADES'!M204</f>
        <v>20</v>
      </c>
      <c r="J204" s="700">
        <f t="shared" si="11"/>
        <v>0</v>
      </c>
      <c r="K204" s="701">
        <f t="shared" si="12"/>
        <v>0</v>
      </c>
      <c r="L204" s="191"/>
      <c r="M204" s="191"/>
      <c r="N204" s="191"/>
      <c r="O204" s="191"/>
      <c r="P204" s="191"/>
      <c r="Q204" s="191"/>
      <c r="R204" s="191"/>
      <c r="S204" s="191"/>
      <c r="T204" s="191"/>
      <c r="U204" s="191"/>
      <c r="V204" s="191"/>
      <c r="W204" s="191"/>
      <c r="X204" s="702">
        <f t="shared" si="13"/>
        <v>0</v>
      </c>
    </row>
    <row r="205" spans="1:24" ht="55.5" customHeight="1" x14ac:dyDescent="0.2">
      <c r="A205" s="1173">
        <v>84</v>
      </c>
      <c r="B205" s="845" t="s">
        <v>1174</v>
      </c>
      <c r="C205" s="846" t="s">
        <v>1142</v>
      </c>
      <c r="D205" s="1185" t="s">
        <v>2644</v>
      </c>
      <c r="E205" s="608" t="s">
        <v>2685</v>
      </c>
      <c r="F205" s="843" t="s">
        <v>1910</v>
      </c>
      <c r="G205" s="843" t="s">
        <v>1222</v>
      </c>
      <c r="H205" s="374">
        <f>'F15 PROG. ACTIVIDADES'!AA205</f>
        <v>0</v>
      </c>
      <c r="I205" s="374">
        <f>'F15 PROG. ACTIVIDADES'!M205</f>
        <v>15</v>
      </c>
      <c r="J205" s="700">
        <f t="shared" si="11"/>
        <v>0</v>
      </c>
      <c r="K205" s="701">
        <f t="shared" si="12"/>
        <v>0</v>
      </c>
      <c r="L205" s="191"/>
      <c r="M205" s="191"/>
      <c r="N205" s="191"/>
      <c r="O205" s="191"/>
      <c r="P205" s="191"/>
      <c r="Q205" s="191"/>
      <c r="R205" s="191"/>
      <c r="S205" s="191"/>
      <c r="T205" s="191"/>
      <c r="U205" s="191"/>
      <c r="V205" s="191"/>
      <c r="W205" s="191"/>
      <c r="X205" s="702">
        <f t="shared" si="13"/>
        <v>0</v>
      </c>
    </row>
    <row r="206" spans="1:24" ht="89.25" customHeight="1" x14ac:dyDescent="0.2">
      <c r="A206" s="1174"/>
      <c r="B206" s="845" t="s">
        <v>1174</v>
      </c>
      <c r="C206" s="846" t="s">
        <v>1142</v>
      </c>
      <c r="D206" s="1185"/>
      <c r="E206" s="608" t="s">
        <v>2686</v>
      </c>
      <c r="F206" s="843" t="s">
        <v>1911</v>
      </c>
      <c r="G206" s="843" t="s">
        <v>1222</v>
      </c>
      <c r="H206" s="374">
        <f>'F15 PROG. ACTIVIDADES'!AA206</f>
        <v>0</v>
      </c>
      <c r="I206" s="374">
        <f>'F15 PROG. ACTIVIDADES'!M206</f>
        <v>15</v>
      </c>
      <c r="J206" s="700">
        <f t="shared" si="11"/>
        <v>0</v>
      </c>
      <c r="K206" s="701">
        <f t="shared" si="12"/>
        <v>0</v>
      </c>
      <c r="L206" s="191"/>
      <c r="M206" s="191"/>
      <c r="N206" s="191"/>
      <c r="O206" s="191"/>
      <c r="P206" s="191"/>
      <c r="Q206" s="191"/>
      <c r="R206" s="191"/>
      <c r="S206" s="191"/>
      <c r="T206" s="191"/>
      <c r="U206" s="191"/>
      <c r="V206" s="191"/>
      <c r="W206" s="191"/>
      <c r="X206" s="702">
        <f t="shared" si="13"/>
        <v>0</v>
      </c>
    </row>
    <row r="207" spans="1:24" ht="51" x14ac:dyDescent="0.2">
      <c r="A207" s="1174"/>
      <c r="B207" s="845" t="s">
        <v>1174</v>
      </c>
      <c r="C207" s="848" t="s">
        <v>1142</v>
      </c>
      <c r="D207" s="1185"/>
      <c r="E207" s="608" t="s">
        <v>2687</v>
      </c>
      <c r="F207" s="843" t="s">
        <v>1868</v>
      </c>
      <c r="G207" s="843" t="s">
        <v>1222</v>
      </c>
      <c r="H207" s="374">
        <f>'F15 PROG. ACTIVIDADES'!AA207</f>
        <v>0</v>
      </c>
      <c r="I207" s="374">
        <f>'F15 PROG. ACTIVIDADES'!M207</f>
        <v>15</v>
      </c>
      <c r="J207" s="700">
        <f t="shared" si="11"/>
        <v>0</v>
      </c>
      <c r="K207" s="701">
        <f t="shared" si="12"/>
        <v>0</v>
      </c>
      <c r="L207" s="191"/>
      <c r="M207" s="191"/>
      <c r="N207" s="191"/>
      <c r="O207" s="191"/>
      <c r="P207" s="191"/>
      <c r="Q207" s="191"/>
      <c r="R207" s="191"/>
      <c r="S207" s="191"/>
      <c r="T207" s="191"/>
      <c r="U207" s="191"/>
      <c r="V207" s="191"/>
      <c r="W207" s="191"/>
      <c r="X207" s="702">
        <f t="shared" si="13"/>
        <v>0</v>
      </c>
    </row>
    <row r="208" spans="1:24" ht="58.5" customHeight="1" x14ac:dyDescent="0.2">
      <c r="A208" s="1174"/>
      <c r="B208" s="844" t="s">
        <v>1174</v>
      </c>
      <c r="C208" s="848" t="s">
        <v>1142</v>
      </c>
      <c r="D208" s="1185"/>
      <c r="E208" s="608" t="s">
        <v>2688</v>
      </c>
      <c r="F208" s="843" t="s">
        <v>1910</v>
      </c>
      <c r="G208" s="843" t="s">
        <v>1222</v>
      </c>
      <c r="H208" s="374">
        <f>'F15 PROG. ACTIVIDADES'!AA208</f>
        <v>0</v>
      </c>
      <c r="I208" s="374">
        <f>'F15 PROG. ACTIVIDADES'!M208</f>
        <v>15</v>
      </c>
      <c r="J208" s="700">
        <f t="shared" si="11"/>
        <v>0</v>
      </c>
      <c r="K208" s="701">
        <f t="shared" si="12"/>
        <v>0</v>
      </c>
      <c r="L208" s="191"/>
      <c r="M208" s="191"/>
      <c r="N208" s="191"/>
      <c r="O208" s="191"/>
      <c r="P208" s="191"/>
      <c r="Q208" s="191"/>
      <c r="R208" s="191"/>
      <c r="S208" s="191"/>
      <c r="T208" s="191"/>
      <c r="U208" s="191"/>
      <c r="V208" s="191"/>
      <c r="W208" s="191"/>
      <c r="X208" s="702">
        <f t="shared" si="13"/>
        <v>0</v>
      </c>
    </row>
    <row r="209" spans="1:24" ht="76.5" customHeight="1" x14ac:dyDescent="0.2">
      <c r="A209" s="1174"/>
      <c r="B209" s="844" t="s">
        <v>1174</v>
      </c>
      <c r="C209" s="848" t="s">
        <v>1142</v>
      </c>
      <c r="D209" s="1185"/>
      <c r="E209" s="608" t="s">
        <v>2689</v>
      </c>
      <c r="F209" s="843" t="s">
        <v>1911</v>
      </c>
      <c r="G209" s="843" t="s">
        <v>1222</v>
      </c>
      <c r="H209" s="374">
        <f>'F15 PROG. ACTIVIDADES'!AA209</f>
        <v>0</v>
      </c>
      <c r="I209" s="374">
        <f>'F15 PROG. ACTIVIDADES'!M209</f>
        <v>15</v>
      </c>
      <c r="J209" s="700">
        <f t="shared" si="11"/>
        <v>0</v>
      </c>
      <c r="K209" s="701">
        <f t="shared" si="12"/>
        <v>0</v>
      </c>
      <c r="L209" s="191"/>
      <c r="M209" s="191"/>
      <c r="N209" s="191"/>
      <c r="O209" s="191"/>
      <c r="P209" s="191"/>
      <c r="Q209" s="191"/>
      <c r="R209" s="191"/>
      <c r="S209" s="191"/>
      <c r="T209" s="191"/>
      <c r="U209" s="191"/>
      <c r="V209" s="191"/>
      <c r="W209" s="191"/>
      <c r="X209" s="702">
        <f t="shared" si="13"/>
        <v>0</v>
      </c>
    </row>
    <row r="210" spans="1:24" ht="67.5" customHeight="1" x14ac:dyDescent="0.2">
      <c r="A210" s="1175"/>
      <c r="B210" s="844" t="s">
        <v>1174</v>
      </c>
      <c r="C210" s="848" t="s">
        <v>1142</v>
      </c>
      <c r="D210" s="1185"/>
      <c r="E210" s="608" t="s">
        <v>2690</v>
      </c>
      <c r="F210" s="843" t="s">
        <v>1868</v>
      </c>
      <c r="G210" s="843" t="s">
        <v>1222</v>
      </c>
      <c r="H210" s="374">
        <f>'F15 PROG. ACTIVIDADES'!AA210</f>
        <v>0</v>
      </c>
      <c r="I210" s="374">
        <f>'F15 PROG. ACTIVIDADES'!M210</f>
        <v>15</v>
      </c>
      <c r="J210" s="700">
        <f t="shared" si="11"/>
        <v>0</v>
      </c>
      <c r="K210" s="701">
        <f t="shared" si="12"/>
        <v>0</v>
      </c>
      <c r="L210" s="191"/>
      <c r="M210" s="191"/>
      <c r="N210" s="191"/>
      <c r="O210" s="191"/>
      <c r="P210" s="191"/>
      <c r="Q210" s="191"/>
      <c r="R210" s="191"/>
      <c r="S210" s="191"/>
      <c r="T210" s="191"/>
      <c r="U210" s="191"/>
      <c r="V210" s="191"/>
      <c r="W210" s="191"/>
      <c r="X210" s="702">
        <f t="shared" si="13"/>
        <v>0</v>
      </c>
    </row>
    <row r="211" spans="1:24" ht="70.5" customHeight="1" x14ac:dyDescent="0.2">
      <c r="A211" s="626">
        <v>85</v>
      </c>
      <c r="B211" s="844" t="s">
        <v>1174</v>
      </c>
      <c r="C211" s="848" t="s">
        <v>1142</v>
      </c>
      <c r="D211" s="850" t="s">
        <v>2671</v>
      </c>
      <c r="E211" s="608" t="s">
        <v>2673</v>
      </c>
      <c r="F211" s="843" t="s">
        <v>2674</v>
      </c>
      <c r="G211" s="843" t="s">
        <v>2675</v>
      </c>
      <c r="H211" s="374">
        <f>'F15 PROG. ACTIVIDADES'!AA211</f>
        <v>0</v>
      </c>
      <c r="I211" s="374">
        <f>'F15 PROG. ACTIVIDADES'!M211</f>
        <v>20</v>
      </c>
      <c r="J211" s="700">
        <f t="shared" si="11"/>
        <v>0</v>
      </c>
      <c r="K211" s="701">
        <f t="shared" si="12"/>
        <v>0</v>
      </c>
      <c r="L211" s="191"/>
      <c r="M211" s="191"/>
      <c r="N211" s="191"/>
      <c r="O211" s="191"/>
      <c r="P211" s="191"/>
      <c r="Q211" s="191"/>
      <c r="R211" s="191"/>
      <c r="S211" s="191"/>
      <c r="T211" s="191"/>
      <c r="U211" s="191"/>
      <c r="V211" s="191"/>
      <c r="W211" s="191"/>
      <c r="X211" s="702">
        <f t="shared" si="13"/>
        <v>0</v>
      </c>
    </row>
    <row r="212" spans="1:24" ht="62.25" customHeight="1" x14ac:dyDescent="0.2">
      <c r="A212" s="1173">
        <v>86</v>
      </c>
      <c r="B212" s="845" t="s">
        <v>1174</v>
      </c>
      <c r="C212" s="848" t="s">
        <v>1142</v>
      </c>
      <c r="D212" s="1182" t="s">
        <v>2651</v>
      </c>
      <c r="E212" s="421" t="s">
        <v>2653</v>
      </c>
      <c r="F212" s="843" t="s">
        <v>1910</v>
      </c>
      <c r="G212" s="843" t="s">
        <v>1222</v>
      </c>
      <c r="H212" s="374">
        <f>'F15 PROG. ACTIVIDADES'!AA212</f>
        <v>0</v>
      </c>
      <c r="I212" s="374">
        <f>'F15 PROG. ACTIVIDADES'!M212</f>
        <v>15</v>
      </c>
      <c r="J212" s="700">
        <f t="shared" si="11"/>
        <v>0</v>
      </c>
      <c r="K212" s="701">
        <f t="shared" si="12"/>
        <v>0</v>
      </c>
      <c r="L212" s="191"/>
      <c r="M212" s="191"/>
      <c r="N212" s="191"/>
      <c r="O212" s="191"/>
      <c r="P212" s="191"/>
      <c r="Q212" s="191"/>
      <c r="R212" s="191"/>
      <c r="S212" s="191"/>
      <c r="T212" s="191"/>
      <c r="U212" s="191"/>
      <c r="V212" s="191"/>
      <c r="W212" s="191"/>
      <c r="X212" s="702">
        <f t="shared" si="13"/>
        <v>0</v>
      </c>
    </row>
    <row r="213" spans="1:24" ht="71.25" customHeight="1" x14ac:dyDescent="0.2">
      <c r="A213" s="1174"/>
      <c r="B213" s="845" t="s">
        <v>1174</v>
      </c>
      <c r="C213" s="848" t="s">
        <v>1142</v>
      </c>
      <c r="D213" s="1183"/>
      <c r="E213" s="421" t="s">
        <v>2656</v>
      </c>
      <c r="F213" s="843" t="s">
        <v>1911</v>
      </c>
      <c r="G213" s="843" t="s">
        <v>1222</v>
      </c>
      <c r="H213" s="374">
        <f>'F15 PROG. ACTIVIDADES'!AA213</f>
        <v>0</v>
      </c>
      <c r="I213" s="374">
        <f>'F15 PROG. ACTIVIDADES'!M213</f>
        <v>15</v>
      </c>
      <c r="J213" s="700">
        <f t="shared" si="11"/>
        <v>0</v>
      </c>
      <c r="K213" s="701">
        <f t="shared" si="12"/>
        <v>0</v>
      </c>
      <c r="L213" s="191"/>
      <c r="M213" s="191"/>
      <c r="N213" s="191"/>
      <c r="O213" s="191"/>
      <c r="P213" s="191"/>
      <c r="Q213" s="191"/>
      <c r="R213" s="191"/>
      <c r="S213" s="191"/>
      <c r="T213" s="191"/>
      <c r="U213" s="191"/>
      <c r="V213" s="191"/>
      <c r="W213" s="191"/>
      <c r="X213" s="702">
        <f t="shared" si="13"/>
        <v>0</v>
      </c>
    </row>
    <row r="214" spans="1:24" ht="81.75" customHeight="1" x14ac:dyDescent="0.2">
      <c r="A214" s="1174"/>
      <c r="B214" s="845" t="s">
        <v>1174</v>
      </c>
      <c r="C214" s="848" t="s">
        <v>1142</v>
      </c>
      <c r="D214" s="1183"/>
      <c r="E214" s="420" t="s">
        <v>2657</v>
      </c>
      <c r="F214" s="843" t="s">
        <v>1868</v>
      </c>
      <c r="G214" s="843" t="s">
        <v>1222</v>
      </c>
      <c r="H214" s="374">
        <f>'F15 PROG. ACTIVIDADES'!AA214</f>
        <v>0</v>
      </c>
      <c r="I214" s="374">
        <f>'F15 PROG. ACTIVIDADES'!M214</f>
        <v>15</v>
      </c>
      <c r="J214" s="700">
        <f t="shared" si="11"/>
        <v>0</v>
      </c>
      <c r="K214" s="701">
        <f t="shared" si="12"/>
        <v>0</v>
      </c>
      <c r="L214" s="191"/>
      <c r="M214" s="191"/>
      <c r="N214" s="191"/>
      <c r="O214" s="191"/>
      <c r="P214" s="191"/>
      <c r="Q214" s="191"/>
      <c r="R214" s="191"/>
      <c r="S214" s="191"/>
      <c r="T214" s="191"/>
      <c r="U214" s="191"/>
      <c r="V214" s="191"/>
      <c r="W214" s="191"/>
      <c r="X214" s="702">
        <f t="shared" si="13"/>
        <v>0</v>
      </c>
    </row>
    <row r="215" spans="1:24" ht="73.5" customHeight="1" x14ac:dyDescent="0.2">
      <c r="A215" s="1174"/>
      <c r="B215" s="845" t="s">
        <v>1174</v>
      </c>
      <c r="C215" s="848" t="s">
        <v>1142</v>
      </c>
      <c r="D215" s="1183"/>
      <c r="E215" s="421" t="s">
        <v>2659</v>
      </c>
      <c r="F215" s="843" t="s">
        <v>1910</v>
      </c>
      <c r="G215" s="843" t="s">
        <v>1222</v>
      </c>
      <c r="H215" s="374">
        <f>'F15 PROG. ACTIVIDADES'!AA215</f>
        <v>0</v>
      </c>
      <c r="I215" s="374">
        <f>'F15 PROG. ACTIVIDADES'!M215</f>
        <v>15</v>
      </c>
      <c r="J215" s="700">
        <f t="shared" si="11"/>
        <v>0</v>
      </c>
      <c r="K215" s="701">
        <f t="shared" si="12"/>
        <v>0</v>
      </c>
      <c r="L215" s="191"/>
      <c r="M215" s="191"/>
      <c r="N215" s="191"/>
      <c r="O215" s="191"/>
      <c r="P215" s="191"/>
      <c r="Q215" s="191"/>
      <c r="R215" s="191"/>
      <c r="S215" s="191"/>
      <c r="T215" s="191"/>
      <c r="U215" s="191"/>
      <c r="V215" s="191"/>
      <c r="W215" s="191"/>
      <c r="X215" s="702">
        <f t="shared" si="13"/>
        <v>0</v>
      </c>
    </row>
    <row r="216" spans="1:24" ht="75.75" customHeight="1" x14ac:dyDescent="0.2">
      <c r="A216" s="1174"/>
      <c r="B216" s="844" t="s">
        <v>1174</v>
      </c>
      <c r="C216" s="848" t="s">
        <v>1142</v>
      </c>
      <c r="D216" s="1183"/>
      <c r="E216" s="421" t="s">
        <v>2662</v>
      </c>
      <c r="F216" s="843" t="s">
        <v>1911</v>
      </c>
      <c r="G216" s="843" t="s">
        <v>1222</v>
      </c>
      <c r="H216" s="374">
        <f>'F15 PROG. ACTIVIDADES'!AA216</f>
        <v>0</v>
      </c>
      <c r="I216" s="374">
        <f>'F15 PROG. ACTIVIDADES'!M216</f>
        <v>15</v>
      </c>
      <c r="J216" s="700">
        <f t="shared" si="11"/>
        <v>0</v>
      </c>
      <c r="K216" s="701">
        <f t="shared" si="12"/>
        <v>0</v>
      </c>
      <c r="L216" s="191"/>
      <c r="M216" s="191"/>
      <c r="N216" s="191"/>
      <c r="O216" s="191"/>
      <c r="P216" s="191"/>
      <c r="Q216" s="191"/>
      <c r="R216" s="191"/>
      <c r="S216" s="191"/>
      <c r="T216" s="191"/>
      <c r="U216" s="191"/>
      <c r="V216" s="191"/>
      <c r="W216" s="191"/>
      <c r="X216" s="702">
        <f t="shared" si="13"/>
        <v>0</v>
      </c>
    </row>
    <row r="217" spans="1:24" ht="94.5" customHeight="1" x14ac:dyDescent="0.2">
      <c r="A217" s="1174"/>
      <c r="B217" s="844" t="s">
        <v>1174</v>
      </c>
      <c r="C217" s="848" t="s">
        <v>1142</v>
      </c>
      <c r="D217" s="1183"/>
      <c r="E217" s="421" t="s">
        <v>2663</v>
      </c>
      <c r="F217" s="843" t="s">
        <v>1868</v>
      </c>
      <c r="G217" s="843" t="s">
        <v>1222</v>
      </c>
      <c r="H217" s="374">
        <f>'F15 PROG. ACTIVIDADES'!AA217</f>
        <v>0</v>
      </c>
      <c r="I217" s="374">
        <f>'F15 PROG. ACTIVIDADES'!M217</f>
        <v>15</v>
      </c>
      <c r="J217" s="700">
        <f t="shared" ref="J217:J218" si="14">ROUND((H217*I217)/60,1)</f>
        <v>0</v>
      </c>
      <c r="K217" s="701">
        <f t="shared" ref="K217:K218" si="15">SUM(L217:W217)</f>
        <v>0</v>
      </c>
      <c r="L217" s="191"/>
      <c r="M217" s="191"/>
      <c r="N217" s="191"/>
      <c r="O217" s="191"/>
      <c r="P217" s="191"/>
      <c r="Q217" s="191"/>
      <c r="R217" s="191"/>
      <c r="S217" s="191"/>
      <c r="T217" s="191"/>
      <c r="U217" s="191"/>
      <c r="V217" s="191"/>
      <c r="W217" s="191"/>
      <c r="X217" s="702">
        <f t="shared" si="13"/>
        <v>0</v>
      </c>
    </row>
    <row r="218" spans="1:24" ht="54.75" customHeight="1" x14ac:dyDescent="0.2">
      <c r="A218" s="1175"/>
      <c r="B218" s="844" t="s">
        <v>1174</v>
      </c>
      <c r="C218" s="848" t="s">
        <v>1142</v>
      </c>
      <c r="D218" s="1184"/>
      <c r="E218" s="421" t="s">
        <v>2666</v>
      </c>
      <c r="F218" s="843" t="s">
        <v>2667</v>
      </c>
      <c r="G218" s="843" t="s">
        <v>2668</v>
      </c>
      <c r="H218" s="374">
        <f>'F15 PROG. ACTIVIDADES'!AA218</f>
        <v>0</v>
      </c>
      <c r="I218" s="374">
        <f>'F15 PROG. ACTIVIDADES'!M218</f>
        <v>15</v>
      </c>
      <c r="J218" s="700">
        <f t="shared" si="14"/>
        <v>0</v>
      </c>
      <c r="K218" s="701">
        <f t="shared" si="15"/>
        <v>0</v>
      </c>
      <c r="L218" s="191"/>
      <c r="M218" s="191"/>
      <c r="N218" s="191"/>
      <c r="O218" s="191"/>
      <c r="P218" s="191"/>
      <c r="Q218" s="191"/>
      <c r="R218" s="191"/>
      <c r="S218" s="191"/>
      <c r="T218" s="191"/>
      <c r="U218" s="191"/>
      <c r="V218" s="191"/>
      <c r="W218" s="191"/>
      <c r="X218" s="702">
        <f t="shared" si="13"/>
        <v>0</v>
      </c>
    </row>
    <row r="219" spans="1:24" ht="89.25" customHeight="1" x14ac:dyDescent="0.2">
      <c r="A219" s="626">
        <v>87</v>
      </c>
      <c r="B219" s="379" t="s">
        <v>1174</v>
      </c>
      <c r="C219" s="610" t="s">
        <v>1142</v>
      </c>
      <c r="D219" s="400"/>
      <c r="E219" s="604" t="s">
        <v>1223</v>
      </c>
      <c r="F219" s="377" t="s">
        <v>2548</v>
      </c>
      <c r="G219" s="377" t="s">
        <v>1222</v>
      </c>
      <c r="H219" s="374">
        <f>'F15 PROG. ACTIVIDADES'!AA219</f>
        <v>0</v>
      </c>
      <c r="I219" s="374">
        <f>'F15 PROG. ACTIVIDADES'!M219</f>
        <v>45</v>
      </c>
      <c r="J219" s="700">
        <f t="shared" ref="J219:J270" si="16">ROUND((H219*I219)/60,1)</f>
        <v>0</v>
      </c>
      <c r="K219" s="701">
        <f t="shared" ref="K219:K270" si="17">SUM(L219:W219)</f>
        <v>0</v>
      </c>
      <c r="L219" s="191"/>
      <c r="M219" s="191"/>
      <c r="N219" s="191"/>
      <c r="O219" s="191"/>
      <c r="P219" s="191"/>
      <c r="Q219" s="191"/>
      <c r="R219" s="191"/>
      <c r="S219" s="191"/>
      <c r="T219" s="191"/>
      <c r="U219" s="191"/>
      <c r="V219" s="191"/>
      <c r="W219" s="191"/>
      <c r="X219" s="702">
        <f t="shared" si="13"/>
        <v>0</v>
      </c>
    </row>
    <row r="220" spans="1:24" ht="52.5" customHeight="1" x14ac:dyDescent="0.2">
      <c r="A220" s="1159">
        <v>88</v>
      </c>
      <c r="B220" s="379" t="s">
        <v>2098</v>
      </c>
      <c r="C220" s="610" t="s">
        <v>1142</v>
      </c>
      <c r="D220" s="1091" t="s">
        <v>1057</v>
      </c>
      <c r="E220" s="629" t="s">
        <v>1547</v>
      </c>
      <c r="F220" s="377" t="s">
        <v>2571</v>
      </c>
      <c r="G220" s="406" t="s">
        <v>2046</v>
      </c>
      <c r="H220" s="374">
        <f>'F15 PROG. ACTIVIDADES'!AA220</f>
        <v>0</v>
      </c>
      <c r="I220" s="374">
        <f>'F15 PROG. ACTIVIDADES'!M220</f>
        <v>30</v>
      </c>
      <c r="J220" s="700">
        <f t="shared" si="16"/>
        <v>0</v>
      </c>
      <c r="K220" s="701">
        <f t="shared" si="17"/>
        <v>0</v>
      </c>
      <c r="L220" s="191"/>
      <c r="M220" s="191"/>
      <c r="N220" s="191"/>
      <c r="O220" s="191"/>
      <c r="P220" s="191"/>
      <c r="Q220" s="191"/>
      <c r="R220" s="191"/>
      <c r="S220" s="191"/>
      <c r="T220" s="191"/>
      <c r="U220" s="191"/>
      <c r="V220" s="191"/>
      <c r="W220" s="191"/>
      <c r="X220" s="702">
        <f t="shared" si="13"/>
        <v>0</v>
      </c>
    </row>
    <row r="221" spans="1:24" ht="55.5" customHeight="1" x14ac:dyDescent="0.2">
      <c r="A221" s="1159"/>
      <c r="B221" s="379" t="s">
        <v>2098</v>
      </c>
      <c r="C221" s="610" t="s">
        <v>1142</v>
      </c>
      <c r="D221" s="1091"/>
      <c r="E221" s="629" t="s">
        <v>1548</v>
      </c>
      <c r="F221" s="377" t="s">
        <v>2572</v>
      </c>
      <c r="G221" s="406" t="s">
        <v>2046</v>
      </c>
      <c r="H221" s="374">
        <f>'F15 PROG. ACTIVIDADES'!AA221</f>
        <v>0</v>
      </c>
      <c r="I221" s="374">
        <f>'F15 PROG. ACTIVIDADES'!M221</f>
        <v>30</v>
      </c>
      <c r="J221" s="700">
        <f t="shared" si="16"/>
        <v>0</v>
      </c>
      <c r="K221" s="701">
        <f t="shared" si="17"/>
        <v>0</v>
      </c>
      <c r="L221" s="191"/>
      <c r="M221" s="191"/>
      <c r="N221" s="191"/>
      <c r="O221" s="191"/>
      <c r="P221" s="191"/>
      <c r="Q221" s="191"/>
      <c r="R221" s="191"/>
      <c r="S221" s="191"/>
      <c r="T221" s="191"/>
      <c r="U221" s="191"/>
      <c r="V221" s="191"/>
      <c r="W221" s="191"/>
      <c r="X221" s="702">
        <f t="shared" si="13"/>
        <v>0</v>
      </c>
    </row>
    <row r="222" spans="1:24" ht="93.75" customHeight="1" x14ac:dyDescent="0.2">
      <c r="A222" s="1159"/>
      <c r="B222" s="379" t="s">
        <v>1174</v>
      </c>
      <c r="C222" s="610" t="s">
        <v>1142</v>
      </c>
      <c r="D222" s="1091"/>
      <c r="E222" s="629" t="s">
        <v>1549</v>
      </c>
      <c r="F222" s="377" t="s">
        <v>2572</v>
      </c>
      <c r="G222" s="406" t="s">
        <v>2046</v>
      </c>
      <c r="H222" s="374">
        <f>'F15 PROG. ACTIVIDADES'!AA222</f>
        <v>0</v>
      </c>
      <c r="I222" s="374">
        <f>'F15 PROG. ACTIVIDADES'!M222</f>
        <v>30</v>
      </c>
      <c r="J222" s="700">
        <f t="shared" si="16"/>
        <v>0</v>
      </c>
      <c r="K222" s="701">
        <f t="shared" si="17"/>
        <v>0</v>
      </c>
      <c r="L222" s="191"/>
      <c r="M222" s="191"/>
      <c r="N222" s="191"/>
      <c r="O222" s="191"/>
      <c r="P222" s="191"/>
      <c r="Q222" s="191"/>
      <c r="R222" s="191"/>
      <c r="S222" s="191"/>
      <c r="T222" s="191"/>
      <c r="U222" s="191"/>
      <c r="V222" s="191"/>
      <c r="W222" s="191"/>
      <c r="X222" s="702">
        <f t="shared" si="13"/>
        <v>0</v>
      </c>
    </row>
    <row r="223" spans="1:24" ht="98.25" customHeight="1" x14ac:dyDescent="0.2">
      <c r="A223" s="1159"/>
      <c r="B223" s="379" t="s">
        <v>1174</v>
      </c>
      <c r="C223" s="610" t="s">
        <v>1142</v>
      </c>
      <c r="D223" s="1091"/>
      <c r="E223" s="629" t="s">
        <v>2047</v>
      </c>
      <c r="F223" s="377" t="s">
        <v>2572</v>
      </c>
      <c r="G223" s="406" t="s">
        <v>2046</v>
      </c>
      <c r="H223" s="374">
        <f>'F15 PROG. ACTIVIDADES'!AA223</f>
        <v>0</v>
      </c>
      <c r="I223" s="374">
        <f>'F15 PROG. ACTIVIDADES'!M223</f>
        <v>30</v>
      </c>
      <c r="J223" s="700">
        <f t="shared" si="16"/>
        <v>0</v>
      </c>
      <c r="K223" s="701">
        <f t="shared" si="17"/>
        <v>0</v>
      </c>
      <c r="L223" s="191"/>
      <c r="M223" s="191"/>
      <c r="N223" s="191"/>
      <c r="O223" s="191"/>
      <c r="P223" s="191"/>
      <c r="Q223" s="191"/>
      <c r="R223" s="191"/>
      <c r="S223" s="191"/>
      <c r="T223" s="191"/>
      <c r="U223" s="191"/>
      <c r="V223" s="191"/>
      <c r="W223" s="191"/>
      <c r="X223" s="702">
        <f t="shared" si="13"/>
        <v>0</v>
      </c>
    </row>
    <row r="224" spans="1:24" ht="75.75" customHeight="1" x14ac:dyDescent="0.2">
      <c r="A224" s="1175"/>
      <c r="B224" s="399" t="s">
        <v>1203</v>
      </c>
      <c r="C224" s="610" t="s">
        <v>1142</v>
      </c>
      <c r="D224" s="1104"/>
      <c r="E224" s="638" t="s">
        <v>2048</v>
      </c>
      <c r="F224" s="377" t="s">
        <v>2572</v>
      </c>
      <c r="G224" s="406" t="s">
        <v>2046</v>
      </c>
      <c r="H224" s="374">
        <f>'F15 PROG. ACTIVIDADES'!AA224</f>
        <v>0</v>
      </c>
      <c r="I224" s="374">
        <f>'F15 PROG. ACTIVIDADES'!M224</f>
        <v>30</v>
      </c>
      <c r="J224" s="700">
        <f t="shared" si="16"/>
        <v>0</v>
      </c>
      <c r="K224" s="701">
        <f t="shared" si="17"/>
        <v>0</v>
      </c>
      <c r="L224" s="191"/>
      <c r="M224" s="191"/>
      <c r="N224" s="191"/>
      <c r="O224" s="191"/>
      <c r="P224" s="191"/>
      <c r="Q224" s="191"/>
      <c r="R224" s="191"/>
      <c r="S224" s="191"/>
      <c r="T224" s="191"/>
      <c r="U224" s="191"/>
      <c r="V224" s="191"/>
      <c r="W224" s="191"/>
      <c r="X224" s="702">
        <f t="shared" si="13"/>
        <v>0</v>
      </c>
    </row>
    <row r="225" spans="1:24" ht="68.25" customHeight="1" x14ac:dyDescent="0.2">
      <c r="A225" s="1159"/>
      <c r="B225" s="379" t="s">
        <v>1162</v>
      </c>
      <c r="C225" s="610" t="s">
        <v>1142</v>
      </c>
      <c r="D225" s="1102"/>
      <c r="E225" s="629" t="s">
        <v>1552</v>
      </c>
      <c r="F225" s="377" t="s">
        <v>2572</v>
      </c>
      <c r="G225" s="406" t="s">
        <v>2046</v>
      </c>
      <c r="H225" s="374">
        <f>'F15 PROG. ACTIVIDADES'!AA225</f>
        <v>0</v>
      </c>
      <c r="I225" s="374">
        <f>'F15 PROG. ACTIVIDADES'!M225</f>
        <v>30</v>
      </c>
      <c r="J225" s="700">
        <f t="shared" si="16"/>
        <v>0</v>
      </c>
      <c r="K225" s="701">
        <f t="shared" si="17"/>
        <v>0</v>
      </c>
      <c r="L225" s="191"/>
      <c r="M225" s="191"/>
      <c r="N225" s="191"/>
      <c r="O225" s="191"/>
      <c r="P225" s="191"/>
      <c r="Q225" s="191"/>
      <c r="R225" s="191"/>
      <c r="S225" s="191"/>
      <c r="T225" s="191"/>
      <c r="U225" s="191"/>
      <c r="V225" s="191"/>
      <c r="W225" s="191"/>
      <c r="X225" s="702">
        <f t="shared" si="13"/>
        <v>0</v>
      </c>
    </row>
    <row r="226" spans="1:24" ht="12.75" customHeight="1" x14ac:dyDescent="0.2">
      <c r="A226" s="1159">
        <v>89</v>
      </c>
      <c r="B226" s="379" t="s">
        <v>1172</v>
      </c>
      <c r="C226" s="610" t="s">
        <v>1142</v>
      </c>
      <c r="D226" s="1158" t="s">
        <v>1175</v>
      </c>
      <c r="E226" s="1091" t="s">
        <v>1179</v>
      </c>
      <c r="F226" s="377" t="s">
        <v>1806</v>
      </c>
      <c r="G226" s="1111" t="s">
        <v>1176</v>
      </c>
      <c r="H226" s="374">
        <f>'F15 PROG. ACTIVIDADES'!AA226</f>
        <v>0</v>
      </c>
      <c r="I226" s="374">
        <f>'F15 PROG. ACTIVIDADES'!M226</f>
        <v>45</v>
      </c>
      <c r="J226" s="700">
        <f t="shared" si="16"/>
        <v>0</v>
      </c>
      <c r="K226" s="701">
        <f t="shared" si="17"/>
        <v>0</v>
      </c>
      <c r="L226" s="191"/>
      <c r="M226" s="191"/>
      <c r="N226" s="191"/>
      <c r="O226" s="191"/>
      <c r="P226" s="191"/>
      <c r="Q226" s="191"/>
      <c r="R226" s="191"/>
      <c r="S226" s="191"/>
      <c r="T226" s="191"/>
      <c r="U226" s="191"/>
      <c r="V226" s="191"/>
      <c r="W226" s="191"/>
      <c r="X226" s="702">
        <f t="shared" si="13"/>
        <v>0</v>
      </c>
    </row>
    <row r="227" spans="1:24" x14ac:dyDescent="0.2">
      <c r="A227" s="1159"/>
      <c r="B227" s="379" t="s">
        <v>1172</v>
      </c>
      <c r="C227" s="610" t="s">
        <v>1142</v>
      </c>
      <c r="D227" s="1158"/>
      <c r="E227" s="1091"/>
      <c r="F227" s="377" t="s">
        <v>1910</v>
      </c>
      <c r="G227" s="1111"/>
      <c r="H227" s="374">
        <f>'F15 PROG. ACTIVIDADES'!AA227</f>
        <v>0</v>
      </c>
      <c r="I227" s="374">
        <f>'F15 PROG. ACTIVIDADES'!M227</f>
        <v>45</v>
      </c>
      <c r="J227" s="700">
        <f t="shared" si="16"/>
        <v>0</v>
      </c>
      <c r="K227" s="701">
        <f t="shared" si="17"/>
        <v>0</v>
      </c>
      <c r="L227" s="191"/>
      <c r="M227" s="191"/>
      <c r="N227" s="191"/>
      <c r="O227" s="191"/>
      <c r="P227" s="191"/>
      <c r="Q227" s="191"/>
      <c r="R227" s="191"/>
      <c r="S227" s="191"/>
      <c r="T227" s="191"/>
      <c r="U227" s="191"/>
      <c r="V227" s="191"/>
      <c r="W227" s="191"/>
      <c r="X227" s="702">
        <f t="shared" si="13"/>
        <v>0</v>
      </c>
    </row>
    <row r="228" spans="1:24" x14ac:dyDescent="0.2">
      <c r="A228" s="1159"/>
      <c r="B228" s="379" t="s">
        <v>1172</v>
      </c>
      <c r="C228" s="610" t="s">
        <v>1142</v>
      </c>
      <c r="D228" s="1158"/>
      <c r="E228" s="1091"/>
      <c r="F228" s="377" t="s">
        <v>1911</v>
      </c>
      <c r="G228" s="1111"/>
      <c r="H228" s="374">
        <f>'F15 PROG. ACTIVIDADES'!AA228</f>
        <v>0</v>
      </c>
      <c r="I228" s="374">
        <f>'F15 PROG. ACTIVIDADES'!M228</f>
        <v>45</v>
      </c>
      <c r="J228" s="700">
        <f t="shared" si="16"/>
        <v>0</v>
      </c>
      <c r="K228" s="701">
        <f t="shared" si="17"/>
        <v>0</v>
      </c>
      <c r="L228" s="191"/>
      <c r="M228" s="191"/>
      <c r="N228" s="191"/>
      <c r="O228" s="191"/>
      <c r="P228" s="191"/>
      <c r="Q228" s="191"/>
      <c r="R228" s="191"/>
      <c r="S228" s="191"/>
      <c r="T228" s="191"/>
      <c r="U228" s="191"/>
      <c r="V228" s="191"/>
      <c r="W228" s="191"/>
      <c r="X228" s="702">
        <f t="shared" si="13"/>
        <v>0</v>
      </c>
    </row>
    <row r="229" spans="1:24" x14ac:dyDescent="0.2">
      <c r="A229" s="1159"/>
      <c r="B229" s="379" t="s">
        <v>1172</v>
      </c>
      <c r="C229" s="610" t="s">
        <v>1142</v>
      </c>
      <c r="D229" s="1158"/>
      <c r="E229" s="1091"/>
      <c r="F229" s="377" t="s">
        <v>1868</v>
      </c>
      <c r="G229" s="1111"/>
      <c r="H229" s="374">
        <f>'F15 PROG. ACTIVIDADES'!AA229</f>
        <v>0</v>
      </c>
      <c r="I229" s="374">
        <f>'F15 PROG. ACTIVIDADES'!M229</f>
        <v>45</v>
      </c>
      <c r="J229" s="700">
        <f t="shared" si="16"/>
        <v>0</v>
      </c>
      <c r="K229" s="701">
        <f t="shared" si="17"/>
        <v>0</v>
      </c>
      <c r="L229" s="191"/>
      <c r="M229" s="191"/>
      <c r="N229" s="191"/>
      <c r="O229" s="191"/>
      <c r="P229" s="191"/>
      <c r="Q229" s="191"/>
      <c r="R229" s="191"/>
      <c r="S229" s="191"/>
      <c r="T229" s="191"/>
      <c r="U229" s="191"/>
      <c r="V229" s="191"/>
      <c r="W229" s="191"/>
      <c r="X229" s="702">
        <f t="shared" si="13"/>
        <v>0</v>
      </c>
    </row>
    <row r="230" spans="1:24" ht="25.5" x14ac:dyDescent="0.2">
      <c r="A230" s="1099">
        <v>90</v>
      </c>
      <c r="B230" s="379" t="s">
        <v>1180</v>
      </c>
      <c r="C230" s="610" t="s">
        <v>1181</v>
      </c>
      <c r="D230" s="1101" t="s">
        <v>1182</v>
      </c>
      <c r="E230" s="604" t="s">
        <v>2049</v>
      </c>
      <c r="F230" s="377" t="s">
        <v>1897</v>
      </c>
      <c r="G230" s="377" t="s">
        <v>1101</v>
      </c>
      <c r="H230" s="374">
        <f>'F15 PROG. ACTIVIDADES'!AA230</f>
        <v>0</v>
      </c>
      <c r="I230" s="374">
        <f>'F15 PROG. ACTIVIDADES'!M230</f>
        <v>20</v>
      </c>
      <c r="J230" s="700">
        <f t="shared" si="16"/>
        <v>0</v>
      </c>
      <c r="K230" s="701">
        <f t="shared" si="17"/>
        <v>0</v>
      </c>
      <c r="L230" s="191"/>
      <c r="M230" s="191"/>
      <c r="N230" s="191"/>
      <c r="O230" s="191"/>
      <c r="P230" s="191"/>
      <c r="Q230" s="191"/>
      <c r="R230" s="191"/>
      <c r="S230" s="191"/>
      <c r="T230" s="191"/>
      <c r="U230" s="191"/>
      <c r="V230" s="191"/>
      <c r="W230" s="191"/>
      <c r="X230" s="702">
        <f t="shared" si="13"/>
        <v>0</v>
      </c>
    </row>
    <row r="231" spans="1:24" ht="25.5" x14ac:dyDescent="0.2">
      <c r="A231" s="1103"/>
      <c r="B231" s="379" t="s">
        <v>1180</v>
      </c>
      <c r="C231" s="610" t="s">
        <v>1181</v>
      </c>
      <c r="D231" s="1104"/>
      <c r="E231" s="604" t="s">
        <v>2477</v>
      </c>
      <c r="F231" s="377" t="s">
        <v>1897</v>
      </c>
      <c r="G231" s="377" t="s">
        <v>1101</v>
      </c>
      <c r="H231" s="374">
        <f>'F15 PROG. ACTIVIDADES'!AA231</f>
        <v>0</v>
      </c>
      <c r="I231" s="374">
        <f>'F15 PROG. ACTIVIDADES'!M231</f>
        <v>20</v>
      </c>
      <c r="J231" s="700">
        <f t="shared" si="16"/>
        <v>0</v>
      </c>
      <c r="K231" s="701">
        <f t="shared" si="17"/>
        <v>0</v>
      </c>
      <c r="L231" s="191"/>
      <c r="M231" s="191"/>
      <c r="N231" s="191"/>
      <c r="O231" s="191"/>
      <c r="P231" s="191"/>
      <c r="Q231" s="191"/>
      <c r="R231" s="191"/>
      <c r="S231" s="191"/>
      <c r="T231" s="191"/>
      <c r="U231" s="191"/>
      <c r="V231" s="191"/>
      <c r="W231" s="191"/>
      <c r="X231" s="702">
        <f t="shared" si="13"/>
        <v>0</v>
      </c>
    </row>
    <row r="232" spans="1:24" ht="25.5" x14ac:dyDescent="0.2">
      <c r="A232" s="1103"/>
      <c r="B232" s="379" t="s">
        <v>1180</v>
      </c>
      <c r="C232" s="610" t="s">
        <v>1181</v>
      </c>
      <c r="D232" s="1104"/>
      <c r="E232" s="604" t="s">
        <v>2053</v>
      </c>
      <c r="F232" s="377" t="s">
        <v>1897</v>
      </c>
      <c r="G232" s="377" t="s">
        <v>1101</v>
      </c>
      <c r="H232" s="374">
        <f>'F15 PROG. ACTIVIDADES'!AA232</f>
        <v>0</v>
      </c>
      <c r="I232" s="374">
        <f>'F15 PROG. ACTIVIDADES'!M232</f>
        <v>20</v>
      </c>
      <c r="J232" s="700">
        <f t="shared" si="16"/>
        <v>0</v>
      </c>
      <c r="K232" s="701">
        <f t="shared" si="17"/>
        <v>0</v>
      </c>
      <c r="L232" s="191"/>
      <c r="M232" s="191"/>
      <c r="N232" s="191"/>
      <c r="O232" s="191"/>
      <c r="P232" s="191"/>
      <c r="Q232" s="191"/>
      <c r="R232" s="191"/>
      <c r="S232" s="191"/>
      <c r="T232" s="191"/>
      <c r="U232" s="191"/>
      <c r="V232" s="191"/>
      <c r="W232" s="191"/>
      <c r="X232" s="702">
        <f t="shared" si="13"/>
        <v>0</v>
      </c>
    </row>
    <row r="233" spans="1:24" ht="25.5" x14ac:dyDescent="0.2">
      <c r="A233" s="1103"/>
      <c r="B233" s="379" t="s">
        <v>1180</v>
      </c>
      <c r="C233" s="610" t="s">
        <v>1181</v>
      </c>
      <c r="D233" s="1102"/>
      <c r="E233" s="604" t="s">
        <v>2055</v>
      </c>
      <c r="F233" s="377" t="s">
        <v>1897</v>
      </c>
      <c r="G233" s="377" t="s">
        <v>1101</v>
      </c>
      <c r="H233" s="374">
        <f>'F15 PROG. ACTIVIDADES'!AA233</f>
        <v>0</v>
      </c>
      <c r="I233" s="374">
        <f>'F15 PROG. ACTIVIDADES'!M233</f>
        <v>20</v>
      </c>
      <c r="J233" s="700">
        <f t="shared" si="16"/>
        <v>0</v>
      </c>
      <c r="K233" s="701">
        <f t="shared" si="17"/>
        <v>0</v>
      </c>
      <c r="L233" s="191"/>
      <c r="M233" s="191"/>
      <c r="N233" s="191"/>
      <c r="O233" s="191"/>
      <c r="P233" s="191"/>
      <c r="Q233" s="191"/>
      <c r="R233" s="191"/>
      <c r="S233" s="191"/>
      <c r="T233" s="191"/>
      <c r="U233" s="191"/>
      <c r="V233" s="191"/>
      <c r="W233" s="191"/>
      <c r="X233" s="702">
        <f t="shared" si="13"/>
        <v>0</v>
      </c>
    </row>
    <row r="234" spans="1:24" ht="25.5" x14ac:dyDescent="0.2">
      <c r="A234" s="1103"/>
      <c r="B234" s="379" t="s">
        <v>1180</v>
      </c>
      <c r="C234" s="610" t="s">
        <v>1181</v>
      </c>
      <c r="D234" s="1101" t="s">
        <v>2478</v>
      </c>
      <c r="E234" s="1101" t="s">
        <v>2057</v>
      </c>
      <c r="F234" s="377" t="s">
        <v>1897</v>
      </c>
      <c r="G234" s="377" t="s">
        <v>1096</v>
      </c>
      <c r="H234" s="374">
        <f>'F15 PROG. ACTIVIDADES'!AA234</f>
        <v>0</v>
      </c>
      <c r="I234" s="374">
        <f>'F15 PROG. ACTIVIDADES'!M234</f>
        <v>20</v>
      </c>
      <c r="J234" s="700">
        <f t="shared" si="16"/>
        <v>0</v>
      </c>
      <c r="K234" s="701">
        <f t="shared" si="17"/>
        <v>0</v>
      </c>
      <c r="L234" s="191"/>
      <c r="M234" s="191"/>
      <c r="N234" s="191"/>
      <c r="O234" s="191"/>
      <c r="P234" s="191"/>
      <c r="Q234" s="191"/>
      <c r="R234" s="191"/>
      <c r="S234" s="191"/>
      <c r="T234" s="191"/>
      <c r="U234" s="191"/>
      <c r="V234" s="191"/>
      <c r="W234" s="191"/>
      <c r="X234" s="702">
        <f t="shared" si="13"/>
        <v>0</v>
      </c>
    </row>
    <row r="235" spans="1:24" ht="20.100000000000001" customHeight="1" x14ac:dyDescent="0.2">
      <c r="A235" s="1103"/>
      <c r="B235" s="814" t="s">
        <v>1180</v>
      </c>
      <c r="C235" s="821" t="s">
        <v>1181</v>
      </c>
      <c r="D235" s="1104"/>
      <c r="E235" s="1104"/>
      <c r="F235" s="404"/>
      <c r="G235" s="767" t="s">
        <v>1096</v>
      </c>
      <c r="H235" s="374">
        <f>'F15 PROG. ACTIVIDADES'!AA235</f>
        <v>0</v>
      </c>
      <c r="I235" s="374">
        <f>'F15 PROG. ACTIVIDADES'!M235</f>
        <v>20</v>
      </c>
      <c r="J235" s="700">
        <f t="shared" si="16"/>
        <v>0</v>
      </c>
      <c r="K235" s="701">
        <f t="shared" si="17"/>
        <v>0</v>
      </c>
      <c r="L235" s="191"/>
      <c r="M235" s="191"/>
      <c r="N235" s="191"/>
      <c r="O235" s="191"/>
      <c r="P235" s="191"/>
      <c r="Q235" s="191"/>
      <c r="R235" s="191"/>
      <c r="S235" s="191"/>
      <c r="T235" s="191"/>
      <c r="U235" s="191"/>
      <c r="V235" s="191"/>
      <c r="W235" s="191"/>
      <c r="X235" s="702">
        <f t="shared" si="13"/>
        <v>0</v>
      </c>
    </row>
    <row r="236" spans="1:24" ht="20.100000000000001" customHeight="1" x14ac:dyDescent="0.2">
      <c r="A236" s="1103"/>
      <c r="B236" s="1106" t="s">
        <v>1180</v>
      </c>
      <c r="C236" s="1107" t="s">
        <v>1181</v>
      </c>
      <c r="D236" s="1101" t="s">
        <v>2481</v>
      </c>
      <c r="E236" s="1091" t="s">
        <v>1184</v>
      </c>
      <c r="F236" s="377" t="s">
        <v>1806</v>
      </c>
      <c r="G236" s="1111" t="s">
        <v>1096</v>
      </c>
      <c r="H236" s="374">
        <f>'F15 PROG. ACTIVIDADES'!AA236</f>
        <v>0</v>
      </c>
      <c r="I236" s="374">
        <f>'F15 PROG. ACTIVIDADES'!M236</f>
        <v>45</v>
      </c>
      <c r="J236" s="700">
        <f t="shared" si="16"/>
        <v>0</v>
      </c>
      <c r="K236" s="701">
        <f t="shared" si="17"/>
        <v>0</v>
      </c>
      <c r="L236" s="191"/>
      <c r="M236" s="191"/>
      <c r="N236" s="191"/>
      <c r="O236" s="191"/>
      <c r="P236" s="191"/>
      <c r="Q236" s="191"/>
      <c r="R236" s="191"/>
      <c r="S236" s="191"/>
      <c r="T236" s="191"/>
      <c r="U236" s="191"/>
      <c r="V236" s="191"/>
      <c r="W236" s="191"/>
      <c r="X236" s="702">
        <f t="shared" si="13"/>
        <v>0</v>
      </c>
    </row>
    <row r="237" spans="1:24" ht="20.100000000000001" customHeight="1" x14ac:dyDescent="0.2">
      <c r="A237" s="1103"/>
      <c r="B237" s="1106"/>
      <c r="C237" s="1107"/>
      <c r="D237" s="1104"/>
      <c r="E237" s="1091"/>
      <c r="F237" s="377" t="s">
        <v>1910</v>
      </c>
      <c r="G237" s="1111"/>
      <c r="H237" s="374">
        <f>'F15 PROG. ACTIVIDADES'!AA237</f>
        <v>0</v>
      </c>
      <c r="I237" s="374">
        <f>'F15 PROG. ACTIVIDADES'!M237</f>
        <v>45</v>
      </c>
      <c r="J237" s="700">
        <f t="shared" si="16"/>
        <v>0</v>
      </c>
      <c r="K237" s="701">
        <f t="shared" si="17"/>
        <v>0</v>
      </c>
      <c r="L237" s="191"/>
      <c r="M237" s="191"/>
      <c r="N237" s="191"/>
      <c r="O237" s="191"/>
      <c r="P237" s="191"/>
      <c r="Q237" s="191"/>
      <c r="R237" s="191"/>
      <c r="S237" s="191"/>
      <c r="T237" s="191"/>
      <c r="U237" s="191"/>
      <c r="V237" s="191"/>
      <c r="W237" s="191"/>
      <c r="X237" s="702">
        <f t="shared" si="13"/>
        <v>0</v>
      </c>
    </row>
    <row r="238" spans="1:24" ht="20.100000000000001" customHeight="1" x14ac:dyDescent="0.2">
      <c r="A238" s="1103"/>
      <c r="B238" s="1106"/>
      <c r="C238" s="1107"/>
      <c r="D238" s="1104"/>
      <c r="E238" s="1091"/>
      <c r="F238" s="377" t="s">
        <v>1911</v>
      </c>
      <c r="G238" s="1111"/>
      <c r="H238" s="374">
        <f>'F15 PROG. ACTIVIDADES'!AA238</f>
        <v>0</v>
      </c>
      <c r="I238" s="374">
        <f>'F15 PROG. ACTIVIDADES'!M238</f>
        <v>45</v>
      </c>
      <c r="J238" s="700">
        <f t="shared" si="16"/>
        <v>0</v>
      </c>
      <c r="K238" s="701">
        <f t="shared" si="17"/>
        <v>0</v>
      </c>
      <c r="L238" s="191"/>
      <c r="M238" s="191"/>
      <c r="N238" s="191"/>
      <c r="O238" s="191"/>
      <c r="P238" s="191"/>
      <c r="Q238" s="191"/>
      <c r="R238" s="191"/>
      <c r="S238" s="191"/>
      <c r="T238" s="191"/>
      <c r="U238" s="191"/>
      <c r="V238" s="191"/>
      <c r="W238" s="191"/>
      <c r="X238" s="702">
        <f t="shared" si="13"/>
        <v>0</v>
      </c>
    </row>
    <row r="239" spans="1:24" ht="20.100000000000001" customHeight="1" x14ac:dyDescent="0.2">
      <c r="A239" s="1103"/>
      <c r="B239" s="1106"/>
      <c r="C239" s="1107"/>
      <c r="D239" s="1102"/>
      <c r="E239" s="1091"/>
      <c r="F239" s="377" t="s">
        <v>1868</v>
      </c>
      <c r="G239" s="1111"/>
      <c r="H239" s="374">
        <f>'F15 PROG. ACTIVIDADES'!AA239</f>
        <v>0</v>
      </c>
      <c r="I239" s="374">
        <f>'F15 PROG. ACTIVIDADES'!M239</f>
        <v>45</v>
      </c>
      <c r="J239" s="700">
        <f t="shared" si="16"/>
        <v>0</v>
      </c>
      <c r="K239" s="701">
        <f t="shared" si="17"/>
        <v>0</v>
      </c>
      <c r="L239" s="191"/>
      <c r="M239" s="191"/>
      <c r="N239" s="191"/>
      <c r="O239" s="191"/>
      <c r="P239" s="191"/>
      <c r="Q239" s="191"/>
      <c r="R239" s="191"/>
      <c r="S239" s="191"/>
      <c r="T239" s="191"/>
      <c r="U239" s="191"/>
      <c r="V239" s="191"/>
      <c r="W239" s="191"/>
      <c r="X239" s="702">
        <f t="shared" si="13"/>
        <v>0</v>
      </c>
    </row>
    <row r="240" spans="1:24" ht="20.100000000000001" customHeight="1" x14ac:dyDescent="0.2">
      <c r="A240" s="1103"/>
      <c r="B240" s="1106" t="s">
        <v>1180</v>
      </c>
      <c r="C240" s="1107" t="s">
        <v>1181</v>
      </c>
      <c r="D240" s="1091" t="s">
        <v>2482</v>
      </c>
      <c r="E240" s="1091" t="s">
        <v>1185</v>
      </c>
      <c r="F240" s="377" t="s">
        <v>1806</v>
      </c>
      <c r="G240" s="1111" t="s">
        <v>1096</v>
      </c>
      <c r="H240" s="374">
        <f>'F15 PROG. ACTIVIDADES'!AA240</f>
        <v>0</v>
      </c>
      <c r="I240" s="374">
        <f>'F15 PROG. ACTIVIDADES'!M240</f>
        <v>45</v>
      </c>
      <c r="J240" s="700">
        <f t="shared" si="16"/>
        <v>0</v>
      </c>
      <c r="K240" s="701">
        <f t="shared" si="17"/>
        <v>0</v>
      </c>
      <c r="L240" s="191"/>
      <c r="M240" s="191"/>
      <c r="N240" s="191"/>
      <c r="O240" s="191"/>
      <c r="P240" s="191"/>
      <c r="Q240" s="191"/>
      <c r="R240" s="191"/>
      <c r="S240" s="191"/>
      <c r="T240" s="191"/>
      <c r="U240" s="191"/>
      <c r="V240" s="191"/>
      <c r="W240" s="191"/>
      <c r="X240" s="702">
        <f t="shared" si="13"/>
        <v>0</v>
      </c>
    </row>
    <row r="241" spans="1:24" ht="20.100000000000001" customHeight="1" x14ac:dyDescent="0.2">
      <c r="A241" s="1103"/>
      <c r="B241" s="1106"/>
      <c r="C241" s="1107"/>
      <c r="D241" s="1091"/>
      <c r="E241" s="1091"/>
      <c r="F241" s="377" t="s">
        <v>1910</v>
      </c>
      <c r="G241" s="1111"/>
      <c r="H241" s="374">
        <f>'F15 PROG. ACTIVIDADES'!AA241</f>
        <v>0</v>
      </c>
      <c r="I241" s="374">
        <f>'F15 PROG. ACTIVIDADES'!M241</f>
        <v>45</v>
      </c>
      <c r="J241" s="700">
        <f t="shared" si="16"/>
        <v>0</v>
      </c>
      <c r="K241" s="701">
        <f t="shared" si="17"/>
        <v>0</v>
      </c>
      <c r="L241" s="191"/>
      <c r="M241" s="191"/>
      <c r="N241" s="191"/>
      <c r="O241" s="191"/>
      <c r="P241" s="191"/>
      <c r="Q241" s="191"/>
      <c r="R241" s="191"/>
      <c r="S241" s="191"/>
      <c r="T241" s="191"/>
      <c r="U241" s="191"/>
      <c r="V241" s="191"/>
      <c r="W241" s="191"/>
      <c r="X241" s="702">
        <f t="shared" si="13"/>
        <v>0</v>
      </c>
    </row>
    <row r="242" spans="1:24" ht="20.100000000000001" customHeight="1" x14ac:dyDescent="0.2">
      <c r="A242" s="1103"/>
      <c r="B242" s="1106"/>
      <c r="C242" s="1107"/>
      <c r="D242" s="1091"/>
      <c r="E242" s="1091"/>
      <c r="F242" s="377" t="s">
        <v>1911</v>
      </c>
      <c r="G242" s="1111"/>
      <c r="H242" s="374">
        <f>'F15 PROG. ACTIVIDADES'!AA242</f>
        <v>0</v>
      </c>
      <c r="I242" s="374">
        <f>'F15 PROG. ACTIVIDADES'!M242</f>
        <v>45</v>
      </c>
      <c r="J242" s="700">
        <f t="shared" si="16"/>
        <v>0</v>
      </c>
      <c r="K242" s="701">
        <f t="shared" si="17"/>
        <v>0</v>
      </c>
      <c r="L242" s="191"/>
      <c r="M242" s="191"/>
      <c r="N242" s="191"/>
      <c r="O242" s="191"/>
      <c r="P242" s="191"/>
      <c r="Q242" s="191"/>
      <c r="R242" s="191"/>
      <c r="S242" s="191"/>
      <c r="T242" s="191"/>
      <c r="U242" s="191"/>
      <c r="V242" s="191"/>
      <c r="W242" s="191"/>
      <c r="X242" s="702">
        <f t="shared" si="13"/>
        <v>0</v>
      </c>
    </row>
    <row r="243" spans="1:24" ht="20.100000000000001" customHeight="1" x14ac:dyDescent="0.2">
      <c r="A243" s="1103"/>
      <c r="B243" s="1106"/>
      <c r="C243" s="1107"/>
      <c r="D243" s="1091"/>
      <c r="E243" s="1091"/>
      <c r="F243" s="377" t="s">
        <v>1868</v>
      </c>
      <c r="G243" s="1111"/>
      <c r="H243" s="374">
        <f>'F15 PROG. ACTIVIDADES'!AA243</f>
        <v>0</v>
      </c>
      <c r="I243" s="374">
        <f>'F15 PROG. ACTIVIDADES'!M243</f>
        <v>45</v>
      </c>
      <c r="J243" s="700">
        <f t="shared" si="16"/>
        <v>0</v>
      </c>
      <c r="K243" s="701">
        <f t="shared" si="17"/>
        <v>0</v>
      </c>
      <c r="L243" s="191"/>
      <c r="M243" s="191"/>
      <c r="N243" s="191"/>
      <c r="O243" s="191"/>
      <c r="P243" s="191"/>
      <c r="Q243" s="191"/>
      <c r="R243" s="191"/>
      <c r="S243" s="191"/>
      <c r="T243" s="191"/>
      <c r="U243" s="191"/>
      <c r="V243" s="191"/>
      <c r="W243" s="191"/>
      <c r="X243" s="702">
        <f t="shared" si="13"/>
        <v>0</v>
      </c>
    </row>
    <row r="244" spans="1:24" ht="20.100000000000001" customHeight="1" x14ac:dyDescent="0.2">
      <c r="A244" s="1103"/>
      <c r="B244" s="1106" t="s">
        <v>1180</v>
      </c>
      <c r="C244" s="1107" t="s">
        <v>1181</v>
      </c>
      <c r="D244" s="1186" t="s">
        <v>2484</v>
      </c>
      <c r="E244" s="1091" t="s">
        <v>1186</v>
      </c>
      <c r="F244" s="377" t="s">
        <v>1806</v>
      </c>
      <c r="G244" s="1111" t="s">
        <v>1096</v>
      </c>
      <c r="H244" s="374">
        <f>'F15 PROG. ACTIVIDADES'!AA244</f>
        <v>0</v>
      </c>
      <c r="I244" s="374">
        <f>'F15 PROG. ACTIVIDADES'!M244</f>
        <v>45</v>
      </c>
      <c r="J244" s="700">
        <f t="shared" si="16"/>
        <v>0</v>
      </c>
      <c r="K244" s="701">
        <f t="shared" si="17"/>
        <v>0</v>
      </c>
      <c r="L244" s="191"/>
      <c r="M244" s="191"/>
      <c r="N244" s="191"/>
      <c r="O244" s="191"/>
      <c r="P244" s="191"/>
      <c r="Q244" s="191"/>
      <c r="R244" s="191"/>
      <c r="S244" s="191"/>
      <c r="T244" s="191"/>
      <c r="U244" s="191"/>
      <c r="V244" s="191"/>
      <c r="W244" s="191"/>
      <c r="X244" s="702">
        <f t="shared" si="13"/>
        <v>0</v>
      </c>
    </row>
    <row r="245" spans="1:24" ht="20.100000000000001" customHeight="1" x14ac:dyDescent="0.2">
      <c r="A245" s="1103"/>
      <c r="B245" s="1106"/>
      <c r="C245" s="1107"/>
      <c r="D245" s="1187"/>
      <c r="E245" s="1091"/>
      <c r="F245" s="377" t="s">
        <v>1910</v>
      </c>
      <c r="G245" s="1111"/>
      <c r="H245" s="374">
        <f>'F15 PROG. ACTIVIDADES'!AA245</f>
        <v>0</v>
      </c>
      <c r="I245" s="374">
        <f>'F15 PROG. ACTIVIDADES'!M245</f>
        <v>45</v>
      </c>
      <c r="J245" s="700">
        <f t="shared" si="16"/>
        <v>0</v>
      </c>
      <c r="K245" s="701">
        <f t="shared" si="17"/>
        <v>0</v>
      </c>
      <c r="L245" s="191"/>
      <c r="M245" s="191"/>
      <c r="N245" s="191"/>
      <c r="O245" s="191"/>
      <c r="P245" s="191"/>
      <c r="Q245" s="191"/>
      <c r="R245" s="191"/>
      <c r="S245" s="191"/>
      <c r="T245" s="191"/>
      <c r="U245" s="191"/>
      <c r="V245" s="191"/>
      <c r="W245" s="191"/>
      <c r="X245" s="702">
        <f t="shared" si="13"/>
        <v>0</v>
      </c>
    </row>
    <row r="246" spans="1:24" ht="20.100000000000001" customHeight="1" x14ac:dyDescent="0.2">
      <c r="A246" s="1103"/>
      <c r="B246" s="1106"/>
      <c r="C246" s="1107"/>
      <c r="D246" s="1187"/>
      <c r="E246" s="1091"/>
      <c r="F246" s="377" t="s">
        <v>1911</v>
      </c>
      <c r="G246" s="1111"/>
      <c r="H246" s="374">
        <f>'F15 PROG. ACTIVIDADES'!AA246</f>
        <v>0</v>
      </c>
      <c r="I246" s="374">
        <f>'F15 PROG. ACTIVIDADES'!M246</f>
        <v>45</v>
      </c>
      <c r="J246" s="700">
        <f t="shared" si="16"/>
        <v>0</v>
      </c>
      <c r="K246" s="701">
        <f t="shared" si="17"/>
        <v>0</v>
      </c>
      <c r="L246" s="191"/>
      <c r="M246" s="191"/>
      <c r="N246" s="191"/>
      <c r="O246" s="191"/>
      <c r="P246" s="191"/>
      <c r="Q246" s="191"/>
      <c r="R246" s="191"/>
      <c r="S246" s="191"/>
      <c r="T246" s="191"/>
      <c r="U246" s="191"/>
      <c r="V246" s="191"/>
      <c r="W246" s="191"/>
      <c r="X246" s="702">
        <f t="shared" si="13"/>
        <v>0</v>
      </c>
    </row>
    <row r="247" spans="1:24" ht="20.100000000000001" customHeight="1" x14ac:dyDescent="0.2">
      <c r="A247" s="1103"/>
      <c r="B247" s="1106"/>
      <c r="C247" s="1107"/>
      <c r="D247" s="1188"/>
      <c r="E247" s="1091"/>
      <c r="F247" s="377" t="s">
        <v>1868</v>
      </c>
      <c r="G247" s="1111"/>
      <c r="H247" s="374">
        <f>'F15 PROG. ACTIVIDADES'!AA247</f>
        <v>0</v>
      </c>
      <c r="I247" s="374">
        <f>'F15 PROG. ACTIVIDADES'!M247</f>
        <v>45</v>
      </c>
      <c r="J247" s="700">
        <f t="shared" si="16"/>
        <v>0</v>
      </c>
      <c r="K247" s="701">
        <f t="shared" si="17"/>
        <v>0</v>
      </c>
      <c r="L247" s="191"/>
      <c r="M247" s="191"/>
      <c r="N247" s="191"/>
      <c r="O247" s="191"/>
      <c r="P247" s="191"/>
      <c r="Q247" s="191"/>
      <c r="R247" s="191"/>
      <c r="S247" s="191"/>
      <c r="T247" s="191"/>
      <c r="U247" s="191"/>
      <c r="V247" s="191"/>
      <c r="W247" s="191"/>
      <c r="X247" s="702">
        <f t="shared" si="13"/>
        <v>0</v>
      </c>
    </row>
    <row r="248" spans="1:24" ht="63.75" x14ac:dyDescent="0.2">
      <c r="A248" s="1173">
        <v>91</v>
      </c>
      <c r="B248" s="379" t="s">
        <v>2098</v>
      </c>
      <c r="C248" s="379" t="s">
        <v>1180</v>
      </c>
      <c r="D248" s="1101" t="s">
        <v>1339</v>
      </c>
      <c r="E248" s="629" t="s">
        <v>1342</v>
      </c>
      <c r="F248" s="377" t="s">
        <v>1953</v>
      </c>
      <c r="G248" s="406" t="s">
        <v>1345</v>
      </c>
      <c r="H248" s="374">
        <f>'F15 PROG. ACTIVIDADES'!AA248</f>
        <v>0</v>
      </c>
      <c r="I248" s="374">
        <f>'F15 PROG. ACTIVIDADES'!M248</f>
        <v>60</v>
      </c>
      <c r="J248" s="700">
        <f t="shared" si="16"/>
        <v>0</v>
      </c>
      <c r="K248" s="701">
        <f t="shared" si="17"/>
        <v>0</v>
      </c>
      <c r="L248" s="191"/>
      <c r="M248" s="191"/>
      <c r="N248" s="191"/>
      <c r="O248" s="191"/>
      <c r="P248" s="191"/>
      <c r="Q248" s="191"/>
      <c r="R248" s="191"/>
      <c r="S248" s="191"/>
      <c r="T248" s="191"/>
      <c r="U248" s="191"/>
      <c r="V248" s="191"/>
      <c r="W248" s="191"/>
      <c r="X248" s="702">
        <f t="shared" si="13"/>
        <v>0</v>
      </c>
    </row>
    <row r="249" spans="1:24" ht="76.5" x14ac:dyDescent="0.2">
      <c r="A249" s="1175"/>
      <c r="B249" s="379" t="s">
        <v>2098</v>
      </c>
      <c r="C249" s="379" t="s">
        <v>1180</v>
      </c>
      <c r="D249" s="1102"/>
      <c r="E249" s="629" t="s">
        <v>1344</v>
      </c>
      <c r="F249" s="377" t="s">
        <v>2061</v>
      </c>
      <c r="G249" s="406" t="s">
        <v>1345</v>
      </c>
      <c r="H249" s="374">
        <f>'F15 PROG. ACTIVIDADES'!AA249</f>
        <v>0</v>
      </c>
      <c r="I249" s="374">
        <f>'F15 PROG. ACTIVIDADES'!M249</f>
        <v>60</v>
      </c>
      <c r="J249" s="700">
        <f t="shared" si="16"/>
        <v>0</v>
      </c>
      <c r="K249" s="701">
        <f t="shared" si="17"/>
        <v>0</v>
      </c>
      <c r="L249" s="191"/>
      <c r="M249" s="191"/>
      <c r="N249" s="191"/>
      <c r="O249" s="191"/>
      <c r="P249" s="191"/>
      <c r="Q249" s="191"/>
      <c r="R249" s="191"/>
      <c r="S249" s="191"/>
      <c r="T249" s="191"/>
      <c r="U249" s="191"/>
      <c r="V249" s="191"/>
      <c r="W249" s="191"/>
      <c r="X249" s="702">
        <f t="shared" si="13"/>
        <v>0</v>
      </c>
    </row>
    <row r="250" spans="1:24" ht="63.75" x14ac:dyDescent="0.2">
      <c r="A250" s="626">
        <v>88</v>
      </c>
      <c r="B250" s="379" t="s">
        <v>1808</v>
      </c>
      <c r="C250" s="402" t="s">
        <v>1208</v>
      </c>
      <c r="D250" s="608" t="s">
        <v>1326</v>
      </c>
      <c r="E250" s="604" t="s">
        <v>1330</v>
      </c>
      <c r="F250" s="377" t="s">
        <v>1809</v>
      </c>
      <c r="G250" s="377" t="s">
        <v>1327</v>
      </c>
      <c r="H250" s="374">
        <f>'F15 PROG. ACTIVIDADES'!AA250</f>
        <v>0</v>
      </c>
      <c r="I250" s="374">
        <f>'F15 PROG. ACTIVIDADES'!M250</f>
        <v>40</v>
      </c>
      <c r="J250" s="700">
        <f t="shared" si="16"/>
        <v>0</v>
      </c>
      <c r="K250" s="701">
        <f t="shared" si="17"/>
        <v>0</v>
      </c>
      <c r="L250" s="191"/>
      <c r="M250" s="191"/>
      <c r="N250" s="191"/>
      <c r="O250" s="191"/>
      <c r="P250" s="191"/>
      <c r="Q250" s="191"/>
      <c r="R250" s="191"/>
      <c r="S250" s="191"/>
      <c r="T250" s="191"/>
      <c r="U250" s="191"/>
      <c r="V250" s="191"/>
      <c r="W250" s="191"/>
      <c r="X250" s="702">
        <f t="shared" si="13"/>
        <v>0</v>
      </c>
    </row>
    <row r="251" spans="1:24" ht="38.25" x14ac:dyDescent="0.2">
      <c r="A251" s="1159">
        <v>92</v>
      </c>
      <c r="B251" s="379" t="s">
        <v>10</v>
      </c>
      <c r="C251" s="610" t="s">
        <v>1082</v>
      </c>
      <c r="D251" s="1158" t="s">
        <v>1089</v>
      </c>
      <c r="E251" s="604" t="s">
        <v>2062</v>
      </c>
      <c r="F251" s="377" t="s">
        <v>1998</v>
      </c>
      <c r="G251" s="377" t="s">
        <v>1362</v>
      </c>
      <c r="H251" s="374">
        <f>'F15 PROG. ACTIVIDADES'!AA251</f>
        <v>0</v>
      </c>
      <c r="I251" s="374">
        <f>'F15 PROG. ACTIVIDADES'!M251</f>
        <v>65</v>
      </c>
      <c r="J251" s="700">
        <f t="shared" si="16"/>
        <v>0</v>
      </c>
      <c r="K251" s="701">
        <f t="shared" si="17"/>
        <v>0</v>
      </c>
      <c r="L251" s="191"/>
      <c r="M251" s="191"/>
      <c r="N251" s="191"/>
      <c r="O251" s="191"/>
      <c r="P251" s="191"/>
      <c r="Q251" s="191"/>
      <c r="R251" s="191"/>
      <c r="S251" s="191"/>
      <c r="T251" s="191"/>
      <c r="U251" s="191"/>
      <c r="V251" s="191"/>
      <c r="W251" s="191"/>
      <c r="X251" s="702">
        <f t="shared" si="13"/>
        <v>0</v>
      </c>
    </row>
    <row r="252" spans="1:24" ht="38.25" x14ac:dyDescent="0.2">
      <c r="A252" s="1159"/>
      <c r="B252" s="379" t="s">
        <v>11</v>
      </c>
      <c r="C252" s="610" t="s">
        <v>1082</v>
      </c>
      <c r="D252" s="1158"/>
      <c r="E252" s="604" t="s">
        <v>2063</v>
      </c>
      <c r="F252" s="377" t="s">
        <v>1806</v>
      </c>
      <c r="G252" s="377" t="s">
        <v>1188</v>
      </c>
      <c r="H252" s="374">
        <f>'F15 PROG. ACTIVIDADES'!AA252</f>
        <v>0</v>
      </c>
      <c r="I252" s="374">
        <f>'F15 PROG. ACTIVIDADES'!M252</f>
        <v>65</v>
      </c>
      <c r="J252" s="700">
        <f t="shared" si="16"/>
        <v>0</v>
      </c>
      <c r="K252" s="701">
        <f t="shared" si="17"/>
        <v>0</v>
      </c>
      <c r="L252" s="191"/>
      <c r="M252" s="191"/>
      <c r="N252" s="191"/>
      <c r="O252" s="191"/>
      <c r="P252" s="191"/>
      <c r="Q252" s="191"/>
      <c r="R252" s="191"/>
      <c r="S252" s="191"/>
      <c r="T252" s="191"/>
      <c r="U252" s="191"/>
      <c r="V252" s="191"/>
      <c r="W252" s="191"/>
      <c r="X252" s="702">
        <f t="shared" si="13"/>
        <v>0</v>
      </c>
    </row>
    <row r="253" spans="1:24" ht="38.25" x14ac:dyDescent="0.2">
      <c r="A253" s="1159"/>
      <c r="B253" s="379" t="s">
        <v>137</v>
      </c>
      <c r="C253" s="610" t="s">
        <v>1082</v>
      </c>
      <c r="D253" s="1158"/>
      <c r="E253" s="604" t="s">
        <v>2064</v>
      </c>
      <c r="F253" s="377" t="s">
        <v>2000</v>
      </c>
      <c r="G253" s="377" t="s">
        <v>2065</v>
      </c>
      <c r="H253" s="374">
        <f>'F15 PROG. ACTIVIDADES'!AA253</f>
        <v>0</v>
      </c>
      <c r="I253" s="374">
        <f>'F15 PROG. ACTIVIDADES'!M253</f>
        <v>65</v>
      </c>
      <c r="J253" s="700">
        <f t="shared" si="16"/>
        <v>0</v>
      </c>
      <c r="K253" s="701">
        <f t="shared" si="17"/>
        <v>0</v>
      </c>
      <c r="L253" s="191"/>
      <c r="M253" s="191"/>
      <c r="N253" s="191"/>
      <c r="O253" s="191"/>
      <c r="P253" s="191"/>
      <c r="Q253" s="191"/>
      <c r="R253" s="191"/>
      <c r="S253" s="191"/>
      <c r="T253" s="191"/>
      <c r="U253" s="191"/>
      <c r="V253" s="191"/>
      <c r="W253" s="191"/>
      <c r="X253" s="702">
        <f t="shared" si="13"/>
        <v>0</v>
      </c>
    </row>
    <row r="254" spans="1:24" ht="38.25" x14ac:dyDescent="0.2">
      <c r="A254" s="1159"/>
      <c r="B254" s="379" t="s">
        <v>12</v>
      </c>
      <c r="C254" s="610" t="s">
        <v>1082</v>
      </c>
      <c r="D254" s="1158"/>
      <c r="E254" s="604" t="s">
        <v>2066</v>
      </c>
      <c r="F254" s="377" t="s">
        <v>2067</v>
      </c>
      <c r="G254" s="377" t="s">
        <v>2068</v>
      </c>
      <c r="H254" s="374">
        <f>'F15 PROG. ACTIVIDADES'!AA254</f>
        <v>0</v>
      </c>
      <c r="I254" s="374">
        <f>'F15 PROG. ACTIVIDADES'!M254</f>
        <v>65</v>
      </c>
      <c r="J254" s="700">
        <f t="shared" si="16"/>
        <v>0</v>
      </c>
      <c r="K254" s="701">
        <f t="shared" si="17"/>
        <v>0</v>
      </c>
      <c r="L254" s="191"/>
      <c r="M254" s="191"/>
      <c r="N254" s="191"/>
      <c r="O254" s="191"/>
      <c r="P254" s="191"/>
      <c r="Q254" s="191"/>
      <c r="R254" s="191"/>
      <c r="S254" s="191"/>
      <c r="T254" s="191"/>
      <c r="U254" s="191"/>
      <c r="V254" s="191"/>
      <c r="W254" s="191"/>
      <c r="X254" s="702">
        <f t="shared" si="13"/>
        <v>0</v>
      </c>
    </row>
    <row r="255" spans="1:24" ht="38.25" x14ac:dyDescent="0.2">
      <c r="A255" s="1159"/>
      <c r="B255" s="379" t="s">
        <v>1950</v>
      </c>
      <c r="C255" s="610" t="s">
        <v>1082</v>
      </c>
      <c r="D255" s="1158"/>
      <c r="E255" s="604" t="s">
        <v>1266</v>
      </c>
      <c r="F255" s="377" t="s">
        <v>1868</v>
      </c>
      <c r="G255" s="377" t="s">
        <v>1261</v>
      </c>
      <c r="H255" s="374">
        <f>'F15 PROG. ACTIVIDADES'!AA255</f>
        <v>0</v>
      </c>
      <c r="I255" s="374">
        <f>'F15 PROG. ACTIVIDADES'!M255</f>
        <v>65</v>
      </c>
      <c r="J255" s="700">
        <f t="shared" si="16"/>
        <v>0</v>
      </c>
      <c r="K255" s="701">
        <f t="shared" si="17"/>
        <v>0</v>
      </c>
      <c r="L255" s="191"/>
      <c r="M255" s="191"/>
      <c r="N255" s="191"/>
      <c r="O255" s="191"/>
      <c r="P255" s="191"/>
      <c r="Q255" s="191"/>
      <c r="R255" s="191"/>
      <c r="S255" s="191"/>
      <c r="T255" s="191"/>
      <c r="U255" s="191"/>
      <c r="V255" s="191"/>
      <c r="W255" s="191"/>
      <c r="X255" s="702">
        <f t="shared" si="13"/>
        <v>0</v>
      </c>
    </row>
    <row r="256" spans="1:24" ht="38.25" x14ac:dyDescent="0.2">
      <c r="A256" s="1159">
        <v>93</v>
      </c>
      <c r="B256" s="379" t="s">
        <v>10</v>
      </c>
      <c r="C256" s="610" t="s">
        <v>1082</v>
      </c>
      <c r="D256" s="1158" t="s">
        <v>998</v>
      </c>
      <c r="E256" s="604" t="s">
        <v>1091</v>
      </c>
      <c r="F256" s="377" t="s">
        <v>1998</v>
      </c>
      <c r="G256" s="377" t="s">
        <v>1362</v>
      </c>
      <c r="H256" s="374">
        <f>'F15 PROG. ACTIVIDADES'!AA256</f>
        <v>0</v>
      </c>
      <c r="I256" s="374">
        <f>'F15 PROG. ACTIVIDADES'!M256</f>
        <v>20</v>
      </c>
      <c r="J256" s="700">
        <f t="shared" si="16"/>
        <v>0</v>
      </c>
      <c r="K256" s="701">
        <f t="shared" si="17"/>
        <v>0</v>
      </c>
      <c r="L256" s="191"/>
      <c r="M256" s="191"/>
      <c r="N256" s="191"/>
      <c r="O256" s="191"/>
      <c r="P256" s="191"/>
      <c r="Q256" s="191"/>
      <c r="R256" s="191"/>
      <c r="S256" s="191"/>
      <c r="T256" s="191"/>
      <c r="U256" s="191"/>
      <c r="V256" s="191"/>
      <c r="W256" s="191"/>
      <c r="X256" s="702">
        <f t="shared" si="13"/>
        <v>0</v>
      </c>
    </row>
    <row r="257" spans="1:24" ht="38.25" x14ac:dyDescent="0.2">
      <c r="A257" s="1159"/>
      <c r="B257" s="379" t="s">
        <v>11</v>
      </c>
      <c r="C257" s="610" t="s">
        <v>1082</v>
      </c>
      <c r="D257" s="1158"/>
      <c r="E257" s="604" t="s">
        <v>1196</v>
      </c>
      <c r="F257" s="377" t="s">
        <v>1806</v>
      </c>
      <c r="G257" s="377" t="s">
        <v>1195</v>
      </c>
      <c r="H257" s="374">
        <f>'F15 PROG. ACTIVIDADES'!AA257</f>
        <v>0</v>
      </c>
      <c r="I257" s="374">
        <f>'F15 PROG. ACTIVIDADES'!M257</f>
        <v>20</v>
      </c>
      <c r="J257" s="700">
        <f t="shared" si="16"/>
        <v>0</v>
      </c>
      <c r="K257" s="701">
        <f t="shared" si="17"/>
        <v>0</v>
      </c>
      <c r="L257" s="191"/>
      <c r="M257" s="191"/>
      <c r="N257" s="191"/>
      <c r="O257" s="191"/>
      <c r="P257" s="191"/>
      <c r="Q257" s="191"/>
      <c r="R257" s="191"/>
      <c r="S257" s="191"/>
      <c r="T257" s="191"/>
      <c r="U257" s="191"/>
      <c r="V257" s="191"/>
      <c r="W257" s="191"/>
      <c r="X257" s="702">
        <f t="shared" si="13"/>
        <v>0</v>
      </c>
    </row>
    <row r="258" spans="1:24" ht="38.25" x14ac:dyDescent="0.2">
      <c r="A258" s="1159"/>
      <c r="B258" s="379" t="s">
        <v>137</v>
      </c>
      <c r="C258" s="610" t="s">
        <v>1082</v>
      </c>
      <c r="D258" s="1158"/>
      <c r="E258" s="604" t="s">
        <v>2069</v>
      </c>
      <c r="F258" s="377" t="s">
        <v>1910</v>
      </c>
      <c r="G258" s="377" t="s">
        <v>1101</v>
      </c>
      <c r="H258" s="374">
        <f>'F15 PROG. ACTIVIDADES'!AA258</f>
        <v>0</v>
      </c>
      <c r="I258" s="374">
        <f>'F15 PROG. ACTIVIDADES'!M258</f>
        <v>20</v>
      </c>
      <c r="J258" s="700">
        <f t="shared" si="16"/>
        <v>0</v>
      </c>
      <c r="K258" s="701">
        <f t="shared" si="17"/>
        <v>0</v>
      </c>
      <c r="L258" s="191"/>
      <c r="M258" s="191"/>
      <c r="N258" s="191"/>
      <c r="O258" s="191"/>
      <c r="P258" s="191"/>
      <c r="Q258" s="191"/>
      <c r="R258" s="191"/>
      <c r="S258" s="191"/>
      <c r="T258" s="191"/>
      <c r="U258" s="191"/>
      <c r="V258" s="191"/>
      <c r="W258" s="191"/>
      <c r="X258" s="702">
        <f t="shared" si="13"/>
        <v>0</v>
      </c>
    </row>
    <row r="259" spans="1:24" ht="38.25" x14ac:dyDescent="0.2">
      <c r="A259" s="1159"/>
      <c r="B259" s="379" t="s">
        <v>12</v>
      </c>
      <c r="C259" s="610" t="s">
        <v>1082</v>
      </c>
      <c r="D259" s="1158"/>
      <c r="E259" s="604" t="s">
        <v>2070</v>
      </c>
      <c r="F259" s="377" t="s">
        <v>1911</v>
      </c>
      <c r="G259" s="377" t="s">
        <v>1101</v>
      </c>
      <c r="H259" s="374">
        <f>'F15 PROG. ACTIVIDADES'!AA259</f>
        <v>0</v>
      </c>
      <c r="I259" s="374">
        <f>'F15 PROG. ACTIVIDADES'!M259</f>
        <v>20</v>
      </c>
      <c r="J259" s="700">
        <f t="shared" si="16"/>
        <v>0</v>
      </c>
      <c r="K259" s="701">
        <f t="shared" si="17"/>
        <v>0</v>
      </c>
      <c r="L259" s="191"/>
      <c r="M259" s="191"/>
      <c r="N259" s="191"/>
      <c r="O259" s="191"/>
      <c r="P259" s="191"/>
      <c r="Q259" s="191"/>
      <c r="R259" s="191"/>
      <c r="S259" s="191"/>
      <c r="T259" s="191"/>
      <c r="U259" s="191"/>
      <c r="V259" s="191"/>
      <c r="W259" s="191"/>
      <c r="X259" s="702">
        <f t="shared" si="13"/>
        <v>0</v>
      </c>
    </row>
    <row r="260" spans="1:24" ht="20.100000000000001" customHeight="1" x14ac:dyDescent="0.2">
      <c r="A260" s="1159"/>
      <c r="B260" s="379" t="s">
        <v>1950</v>
      </c>
      <c r="C260" s="610" t="s">
        <v>1082</v>
      </c>
      <c r="D260" s="1158"/>
      <c r="E260" s="604" t="s">
        <v>1268</v>
      </c>
      <c r="F260" s="377" t="s">
        <v>1868</v>
      </c>
      <c r="G260" s="377" t="s">
        <v>1101</v>
      </c>
      <c r="H260" s="374">
        <f>'F15 PROG. ACTIVIDADES'!AA260</f>
        <v>0</v>
      </c>
      <c r="I260" s="374">
        <f>'F15 PROG. ACTIVIDADES'!M260</f>
        <v>20</v>
      </c>
      <c r="J260" s="700">
        <f t="shared" si="16"/>
        <v>0</v>
      </c>
      <c r="K260" s="701">
        <f t="shared" si="17"/>
        <v>0</v>
      </c>
      <c r="L260" s="191"/>
      <c r="M260" s="191"/>
      <c r="N260" s="191"/>
      <c r="O260" s="191"/>
      <c r="P260" s="191"/>
      <c r="Q260" s="191"/>
      <c r="R260" s="191"/>
      <c r="S260" s="191"/>
      <c r="T260" s="191"/>
      <c r="U260" s="191"/>
      <c r="V260" s="191"/>
      <c r="W260" s="191"/>
      <c r="X260" s="702">
        <f t="shared" si="13"/>
        <v>0</v>
      </c>
    </row>
    <row r="261" spans="1:24" x14ac:dyDescent="0.2">
      <c r="A261" s="1159">
        <v>94</v>
      </c>
      <c r="B261" s="379" t="s">
        <v>1197</v>
      </c>
      <c r="C261" s="610" t="s">
        <v>1082</v>
      </c>
      <c r="D261" s="1158" t="s">
        <v>960</v>
      </c>
      <c r="E261" s="1091" t="s">
        <v>2071</v>
      </c>
      <c r="F261" s="377" t="s">
        <v>1998</v>
      </c>
      <c r="G261" s="377" t="s">
        <v>1362</v>
      </c>
      <c r="H261" s="374">
        <f>'F15 PROG. ACTIVIDADES'!AA261</f>
        <v>0</v>
      </c>
      <c r="I261" s="374">
        <f>'F15 PROG. ACTIVIDADES'!M261</f>
        <v>20</v>
      </c>
      <c r="J261" s="700">
        <f t="shared" si="16"/>
        <v>0</v>
      </c>
      <c r="K261" s="701">
        <f t="shared" si="17"/>
        <v>0</v>
      </c>
      <c r="L261" s="191"/>
      <c r="M261" s="191"/>
      <c r="N261" s="191"/>
      <c r="O261" s="191"/>
      <c r="P261" s="191"/>
      <c r="Q261" s="191"/>
      <c r="R261" s="191"/>
      <c r="S261" s="191"/>
      <c r="T261" s="191"/>
      <c r="U261" s="191"/>
      <c r="V261" s="191"/>
      <c r="W261" s="191"/>
      <c r="X261" s="702">
        <f t="shared" si="13"/>
        <v>0</v>
      </c>
    </row>
    <row r="262" spans="1:24" ht="25.5" x14ac:dyDescent="0.2">
      <c r="A262" s="1159"/>
      <c r="B262" s="379" t="s">
        <v>1197</v>
      </c>
      <c r="C262" s="610" t="s">
        <v>1082</v>
      </c>
      <c r="D262" s="1158"/>
      <c r="E262" s="1091"/>
      <c r="F262" s="377" t="s">
        <v>1806</v>
      </c>
      <c r="G262" s="377" t="s">
        <v>1195</v>
      </c>
      <c r="H262" s="374">
        <f>'F15 PROG. ACTIVIDADES'!AA262</f>
        <v>0</v>
      </c>
      <c r="I262" s="374">
        <f>'F15 PROG. ACTIVIDADES'!M262</f>
        <v>20</v>
      </c>
      <c r="J262" s="700">
        <f t="shared" si="16"/>
        <v>0</v>
      </c>
      <c r="K262" s="701">
        <f t="shared" si="17"/>
        <v>0</v>
      </c>
      <c r="L262" s="191"/>
      <c r="M262" s="191"/>
      <c r="N262" s="191"/>
      <c r="O262" s="191"/>
      <c r="P262" s="191"/>
      <c r="Q262" s="191"/>
      <c r="R262" s="191"/>
      <c r="S262" s="191"/>
      <c r="T262" s="191"/>
      <c r="U262" s="191"/>
      <c r="V262" s="191"/>
      <c r="W262" s="191"/>
      <c r="X262" s="702">
        <f t="shared" si="13"/>
        <v>0</v>
      </c>
    </row>
    <row r="263" spans="1:24" ht="38.25" x14ac:dyDescent="0.2">
      <c r="A263" s="1159"/>
      <c r="B263" s="379" t="s">
        <v>1808</v>
      </c>
      <c r="C263" s="610" t="s">
        <v>1082</v>
      </c>
      <c r="D263" s="608" t="s">
        <v>2072</v>
      </c>
      <c r="E263" s="604" t="s">
        <v>1331</v>
      </c>
      <c r="F263" s="377" t="s">
        <v>1808</v>
      </c>
      <c r="G263" s="377" t="s">
        <v>1301</v>
      </c>
      <c r="H263" s="374">
        <f>'F15 PROG. ACTIVIDADES'!AA263</f>
        <v>0</v>
      </c>
      <c r="I263" s="374">
        <f>'F15 PROG. ACTIVIDADES'!M263</f>
        <v>30</v>
      </c>
      <c r="J263" s="700">
        <f t="shared" si="16"/>
        <v>0</v>
      </c>
      <c r="K263" s="701">
        <f t="shared" si="17"/>
        <v>0</v>
      </c>
      <c r="L263" s="191"/>
      <c r="M263" s="191"/>
      <c r="N263" s="191"/>
      <c r="O263" s="191"/>
      <c r="P263" s="191"/>
      <c r="Q263" s="191"/>
      <c r="R263" s="191"/>
      <c r="S263" s="191"/>
      <c r="T263" s="191"/>
      <c r="U263" s="191"/>
      <c r="V263" s="191"/>
      <c r="W263" s="191"/>
      <c r="X263" s="702">
        <f t="shared" si="13"/>
        <v>0</v>
      </c>
    </row>
    <row r="264" spans="1:24" ht="38.25" x14ac:dyDescent="0.2">
      <c r="A264" s="626">
        <v>95</v>
      </c>
      <c r="B264" s="379" t="s">
        <v>1197</v>
      </c>
      <c r="C264" s="610" t="s">
        <v>1082</v>
      </c>
      <c r="D264" s="608" t="s">
        <v>1364</v>
      </c>
      <c r="E264" s="604" t="s">
        <v>1368</v>
      </c>
      <c r="F264" s="377" t="s">
        <v>1897</v>
      </c>
      <c r="G264" s="377" t="s">
        <v>1096</v>
      </c>
      <c r="H264" s="374">
        <f>'F15 PROG. ACTIVIDADES'!AA264</f>
        <v>0</v>
      </c>
      <c r="I264" s="374">
        <f>'F15 PROG. ACTIVIDADES'!M264</f>
        <v>15</v>
      </c>
      <c r="J264" s="700">
        <f t="shared" si="16"/>
        <v>0</v>
      </c>
      <c r="K264" s="701">
        <f t="shared" si="17"/>
        <v>0</v>
      </c>
      <c r="L264" s="191"/>
      <c r="M264" s="191"/>
      <c r="N264" s="191"/>
      <c r="O264" s="191"/>
      <c r="P264" s="191"/>
      <c r="Q264" s="191"/>
      <c r="R264" s="191"/>
      <c r="S264" s="191"/>
      <c r="T264" s="191"/>
      <c r="U264" s="191"/>
      <c r="V264" s="191"/>
      <c r="W264" s="191"/>
      <c r="X264" s="702">
        <f t="shared" si="13"/>
        <v>0</v>
      </c>
    </row>
    <row r="265" spans="1:24" ht="102" x14ac:dyDescent="0.2">
      <c r="A265" s="1159">
        <v>96</v>
      </c>
      <c r="B265" s="379" t="s">
        <v>2098</v>
      </c>
      <c r="C265" s="610" t="s">
        <v>1082</v>
      </c>
      <c r="D265" s="1158" t="s">
        <v>1369</v>
      </c>
      <c r="E265" s="629" t="s">
        <v>2529</v>
      </c>
      <c r="F265" s="422" t="s">
        <v>2075</v>
      </c>
      <c r="G265" s="406" t="s">
        <v>1345</v>
      </c>
      <c r="H265" s="374">
        <f>'F15 PROG. ACTIVIDADES'!AA265</f>
        <v>0</v>
      </c>
      <c r="I265" s="374">
        <f>'F15 PROG. ACTIVIDADES'!M265</f>
        <v>20</v>
      </c>
      <c r="J265" s="700">
        <f t="shared" si="16"/>
        <v>0</v>
      </c>
      <c r="K265" s="701">
        <f t="shared" si="17"/>
        <v>0</v>
      </c>
      <c r="L265" s="191"/>
      <c r="M265" s="191"/>
      <c r="N265" s="191"/>
      <c r="O265" s="191"/>
      <c r="P265" s="191"/>
      <c r="Q265" s="191"/>
      <c r="R265" s="191"/>
      <c r="S265" s="191"/>
      <c r="T265" s="191"/>
      <c r="U265" s="191"/>
      <c r="V265" s="191"/>
      <c r="W265" s="191"/>
      <c r="X265" s="702">
        <f t="shared" si="13"/>
        <v>0</v>
      </c>
    </row>
    <row r="266" spans="1:24" ht="38.25" customHeight="1" x14ac:dyDescent="0.2">
      <c r="A266" s="1159"/>
      <c r="B266" s="379" t="s">
        <v>2098</v>
      </c>
      <c r="C266" s="610" t="s">
        <v>1082</v>
      </c>
      <c r="D266" s="1158"/>
      <c r="E266" s="629" t="s">
        <v>2076</v>
      </c>
      <c r="F266" s="422" t="s">
        <v>2077</v>
      </c>
      <c r="G266" s="406" t="s">
        <v>1345</v>
      </c>
      <c r="H266" s="374">
        <f>'F15 PROG. ACTIVIDADES'!AA266</f>
        <v>0</v>
      </c>
      <c r="I266" s="374">
        <f>'F15 PROG. ACTIVIDADES'!M266</f>
        <v>20</v>
      </c>
      <c r="J266" s="700">
        <f t="shared" si="16"/>
        <v>0</v>
      </c>
      <c r="K266" s="701">
        <f t="shared" si="17"/>
        <v>0</v>
      </c>
      <c r="L266" s="191"/>
      <c r="M266" s="191"/>
      <c r="N266" s="191"/>
      <c r="O266" s="191"/>
      <c r="P266" s="191"/>
      <c r="Q266" s="191"/>
      <c r="R266" s="191"/>
      <c r="S266" s="191"/>
      <c r="T266" s="191"/>
      <c r="U266" s="191"/>
      <c r="V266" s="191"/>
      <c r="W266" s="191"/>
      <c r="X266" s="702">
        <f t="shared" si="13"/>
        <v>0</v>
      </c>
    </row>
    <row r="267" spans="1:24" ht="38.25" x14ac:dyDescent="0.2">
      <c r="A267" s="1159">
        <v>97</v>
      </c>
      <c r="B267" s="379" t="s">
        <v>1172</v>
      </c>
      <c r="C267" s="610"/>
      <c r="D267" s="1158" t="s">
        <v>2078</v>
      </c>
      <c r="E267" s="604" t="s">
        <v>2079</v>
      </c>
      <c r="F267" s="377" t="s">
        <v>2080</v>
      </c>
      <c r="G267" s="377" t="s">
        <v>2081</v>
      </c>
      <c r="H267" s="374">
        <f>'F15 PROG. ACTIVIDADES'!AA267</f>
        <v>0</v>
      </c>
      <c r="I267" s="374">
        <f>'F15 PROG. ACTIVIDADES'!M267</f>
        <v>120</v>
      </c>
      <c r="J267" s="700">
        <f t="shared" si="16"/>
        <v>0</v>
      </c>
      <c r="K267" s="701">
        <f t="shared" si="17"/>
        <v>0</v>
      </c>
      <c r="L267" s="191"/>
      <c r="M267" s="191"/>
      <c r="N267" s="191"/>
      <c r="O267" s="191"/>
      <c r="P267" s="191"/>
      <c r="Q267" s="191"/>
      <c r="R267" s="191"/>
      <c r="S267" s="191"/>
      <c r="T267" s="191"/>
      <c r="U267" s="191"/>
      <c r="V267" s="191"/>
      <c r="W267" s="191"/>
      <c r="X267" s="702">
        <f t="shared" si="13"/>
        <v>0</v>
      </c>
    </row>
    <row r="268" spans="1:24" ht="51" customHeight="1" x14ac:dyDescent="0.2">
      <c r="A268" s="1159"/>
      <c r="B268" s="379" t="s">
        <v>1172</v>
      </c>
      <c r="C268" s="610"/>
      <c r="D268" s="1158"/>
      <c r="E268" s="604" t="s">
        <v>2085</v>
      </c>
      <c r="F268" s="377" t="s">
        <v>2086</v>
      </c>
      <c r="G268" s="377" t="s">
        <v>2081</v>
      </c>
      <c r="H268" s="374">
        <f>'F15 PROG. ACTIVIDADES'!AA268</f>
        <v>0</v>
      </c>
      <c r="I268" s="374">
        <f>'F15 PROG. ACTIVIDADES'!M268</f>
        <v>120</v>
      </c>
      <c r="J268" s="700">
        <f t="shared" si="16"/>
        <v>0</v>
      </c>
      <c r="K268" s="701">
        <f t="shared" si="17"/>
        <v>0</v>
      </c>
      <c r="L268" s="191"/>
      <c r="M268" s="191"/>
      <c r="N268" s="191"/>
      <c r="O268" s="191"/>
      <c r="P268" s="191"/>
      <c r="Q268" s="191"/>
      <c r="R268" s="191"/>
      <c r="S268" s="191"/>
      <c r="T268" s="191"/>
      <c r="U268" s="191"/>
      <c r="V268" s="191"/>
      <c r="W268" s="191"/>
      <c r="X268" s="702">
        <f t="shared" si="13"/>
        <v>0</v>
      </c>
    </row>
    <row r="269" spans="1:24" ht="51" x14ac:dyDescent="0.2">
      <c r="A269" s="1159">
        <v>98</v>
      </c>
      <c r="B269" s="379" t="s">
        <v>1172</v>
      </c>
      <c r="C269" s="610"/>
      <c r="D269" s="1158" t="s">
        <v>2090</v>
      </c>
      <c r="E269" s="604" t="s">
        <v>2091</v>
      </c>
      <c r="F269" s="377" t="s">
        <v>2080</v>
      </c>
      <c r="G269" s="377" t="s">
        <v>2081</v>
      </c>
      <c r="H269" s="374">
        <f>'F15 PROG. ACTIVIDADES'!AA269</f>
        <v>0</v>
      </c>
      <c r="I269" s="374">
        <f>'F15 PROG. ACTIVIDADES'!M269</f>
        <v>240</v>
      </c>
      <c r="J269" s="700">
        <f t="shared" si="16"/>
        <v>0</v>
      </c>
      <c r="K269" s="701">
        <f t="shared" si="17"/>
        <v>0</v>
      </c>
      <c r="L269" s="191"/>
      <c r="M269" s="191"/>
      <c r="N269" s="191"/>
      <c r="O269" s="191"/>
      <c r="P269" s="191"/>
      <c r="Q269" s="191"/>
      <c r="R269" s="191"/>
      <c r="S269" s="191"/>
      <c r="T269" s="191"/>
      <c r="U269" s="191"/>
      <c r="V269" s="191"/>
      <c r="W269" s="191"/>
      <c r="X269" s="702">
        <f t="shared" si="13"/>
        <v>0</v>
      </c>
    </row>
    <row r="270" spans="1:24" ht="20.100000000000001" customHeight="1" x14ac:dyDescent="0.2">
      <c r="A270" s="1159"/>
      <c r="B270" s="379" t="s">
        <v>1172</v>
      </c>
      <c r="C270" s="610"/>
      <c r="D270" s="1158"/>
      <c r="E270" s="604" t="s">
        <v>2085</v>
      </c>
      <c r="F270" s="377" t="s">
        <v>2086</v>
      </c>
      <c r="G270" s="377" t="s">
        <v>2081</v>
      </c>
      <c r="H270" s="374">
        <f>'F15 PROG. ACTIVIDADES'!AA270</f>
        <v>0</v>
      </c>
      <c r="I270" s="374">
        <f>'F15 PROG. ACTIVIDADES'!M270</f>
        <v>60</v>
      </c>
      <c r="J270" s="700">
        <f t="shared" si="16"/>
        <v>0</v>
      </c>
      <c r="K270" s="701">
        <f t="shared" si="17"/>
        <v>0</v>
      </c>
      <c r="L270" s="688"/>
      <c r="M270" s="688"/>
      <c r="N270" s="688"/>
      <c r="O270" s="688"/>
      <c r="P270" s="688"/>
      <c r="Q270" s="688"/>
      <c r="R270" s="688"/>
      <c r="S270" s="688"/>
      <c r="T270" s="688"/>
      <c r="U270" s="688"/>
      <c r="V270" s="688"/>
      <c r="W270" s="688"/>
      <c r="X270" s="702">
        <f t="shared" si="13"/>
        <v>0</v>
      </c>
    </row>
    <row r="271" spans="1:24" ht="20.100000000000001" customHeight="1" x14ac:dyDescent="0.2">
      <c r="A271" s="644"/>
      <c r="B271" s="645"/>
      <c r="C271" s="646"/>
      <c r="D271" s="772" t="s">
        <v>2522</v>
      </c>
      <c r="E271" s="647"/>
      <c r="F271" s="648"/>
      <c r="G271" s="648"/>
      <c r="H271" s="648"/>
      <c r="I271" s="648"/>
      <c r="J271" s="648"/>
      <c r="K271" s="648"/>
      <c r="L271" s="648"/>
      <c r="M271" s="648"/>
      <c r="N271" s="648"/>
      <c r="O271" s="648"/>
      <c r="P271" s="648"/>
      <c r="Q271" s="648"/>
      <c r="R271" s="648"/>
      <c r="S271" s="648"/>
      <c r="T271" s="648"/>
      <c r="U271" s="648"/>
      <c r="V271" s="648"/>
      <c r="W271" s="648"/>
      <c r="X271" s="702">
        <f t="shared" si="13"/>
        <v>0</v>
      </c>
    </row>
    <row r="272" spans="1:24" x14ac:dyDescent="0.2">
      <c r="A272" s="1159">
        <v>99</v>
      </c>
      <c r="B272" s="379" t="s">
        <v>2098</v>
      </c>
      <c r="C272" s="405" t="s">
        <v>2098</v>
      </c>
      <c r="D272" s="1158" t="s">
        <v>2099</v>
      </c>
      <c r="E272" s="629" t="s">
        <v>1481</v>
      </c>
      <c r="F272" s="655"/>
      <c r="G272" s="377" t="s">
        <v>1443</v>
      </c>
      <c r="H272" s="374">
        <f>'F15 PROG. ACTIVIDADES'!AA272</f>
        <v>0</v>
      </c>
      <c r="I272" s="374">
        <f>'F15 PROG. ACTIVIDADES'!M272</f>
        <v>120</v>
      </c>
      <c r="J272" s="700">
        <f t="shared" ref="J272:J335" si="18">ROUND((H272*I272)/60,1)</f>
        <v>0</v>
      </c>
      <c r="K272" s="701">
        <f t="shared" ref="K272:K335" si="19">SUM(L272:W272)</f>
        <v>0</v>
      </c>
      <c r="L272" s="191"/>
      <c r="M272" s="191"/>
      <c r="N272" s="191"/>
      <c r="O272" s="191"/>
      <c r="P272" s="191"/>
      <c r="Q272" s="191"/>
      <c r="R272" s="191"/>
      <c r="S272" s="191"/>
      <c r="T272" s="191"/>
      <c r="U272" s="191"/>
      <c r="V272" s="191"/>
      <c r="W272" s="191"/>
      <c r="X272" s="702">
        <f t="shared" ref="X272:X335" si="20">J272-K272</f>
        <v>0</v>
      </c>
    </row>
    <row r="273" spans="1:24" ht="63.75" x14ac:dyDescent="0.2">
      <c r="A273" s="1159"/>
      <c r="B273" s="379" t="s">
        <v>2098</v>
      </c>
      <c r="C273" s="405" t="s">
        <v>2098</v>
      </c>
      <c r="D273" s="1158"/>
      <c r="E273" s="656" t="s">
        <v>1483</v>
      </c>
      <c r="F273" s="422" t="s">
        <v>2100</v>
      </c>
      <c r="G273" s="377" t="s">
        <v>1443</v>
      </c>
      <c r="H273" s="374">
        <f>'F15 PROG. ACTIVIDADES'!AA273</f>
        <v>0</v>
      </c>
      <c r="I273" s="374">
        <f>'F15 PROG. ACTIVIDADES'!M273</f>
        <v>120</v>
      </c>
      <c r="J273" s="700">
        <f t="shared" si="18"/>
        <v>0</v>
      </c>
      <c r="K273" s="701">
        <f t="shared" si="19"/>
        <v>0</v>
      </c>
      <c r="L273" s="191"/>
      <c r="M273" s="191"/>
      <c r="N273" s="191"/>
      <c r="O273" s="191"/>
      <c r="P273" s="191"/>
      <c r="Q273" s="191"/>
      <c r="R273" s="191"/>
      <c r="S273" s="191"/>
      <c r="T273" s="191"/>
      <c r="U273" s="191"/>
      <c r="V273" s="191"/>
      <c r="W273" s="191"/>
      <c r="X273" s="702">
        <f t="shared" si="20"/>
        <v>0</v>
      </c>
    </row>
    <row r="274" spans="1:24" ht="25.5" x14ac:dyDescent="0.2">
      <c r="A274" s="1159"/>
      <c r="B274" s="379" t="s">
        <v>2098</v>
      </c>
      <c r="C274" s="405" t="s">
        <v>2098</v>
      </c>
      <c r="D274" s="1158"/>
      <c r="E274" s="656" t="s">
        <v>1486</v>
      </c>
      <c r="F274" s="422" t="s">
        <v>2100</v>
      </c>
      <c r="G274" s="377" t="s">
        <v>1173</v>
      </c>
      <c r="H274" s="374">
        <f>'F15 PROG. ACTIVIDADES'!AA274</f>
        <v>0</v>
      </c>
      <c r="I274" s="374">
        <f>'F15 PROG. ACTIVIDADES'!M274</f>
        <v>60</v>
      </c>
      <c r="J274" s="700">
        <f t="shared" si="18"/>
        <v>0</v>
      </c>
      <c r="K274" s="701">
        <f t="shared" si="19"/>
        <v>0</v>
      </c>
      <c r="L274" s="191"/>
      <c r="M274" s="191"/>
      <c r="N274" s="191"/>
      <c r="O274" s="191"/>
      <c r="P274" s="191"/>
      <c r="Q274" s="191"/>
      <c r="R274" s="191"/>
      <c r="S274" s="191"/>
      <c r="T274" s="191"/>
      <c r="U274" s="191"/>
      <c r="V274" s="191"/>
      <c r="W274" s="191"/>
      <c r="X274" s="702">
        <f t="shared" si="20"/>
        <v>0</v>
      </c>
    </row>
    <row r="275" spans="1:24" ht="38.25" x14ac:dyDescent="0.2">
      <c r="A275" s="1159">
        <v>100</v>
      </c>
      <c r="B275" s="379" t="s">
        <v>2098</v>
      </c>
      <c r="C275" s="405" t="s">
        <v>2098</v>
      </c>
      <c r="D275" s="1158" t="s">
        <v>1487</v>
      </c>
      <c r="E275" s="656" t="s">
        <v>1490</v>
      </c>
      <c r="F275" s="422" t="s">
        <v>2100</v>
      </c>
      <c r="G275" s="377" t="s">
        <v>1488</v>
      </c>
      <c r="H275" s="374">
        <f>'F15 PROG. ACTIVIDADES'!AA275</f>
        <v>0</v>
      </c>
      <c r="I275" s="374">
        <f>'F15 PROG. ACTIVIDADES'!M275</f>
        <v>360</v>
      </c>
      <c r="J275" s="700">
        <f t="shared" si="18"/>
        <v>0</v>
      </c>
      <c r="K275" s="701">
        <f t="shared" si="19"/>
        <v>0</v>
      </c>
      <c r="L275" s="191"/>
      <c r="M275" s="191"/>
      <c r="N275" s="191"/>
      <c r="O275" s="191"/>
      <c r="P275" s="191"/>
      <c r="Q275" s="191"/>
      <c r="R275" s="191"/>
      <c r="S275" s="191"/>
      <c r="T275" s="191"/>
      <c r="U275" s="191"/>
      <c r="V275" s="191"/>
      <c r="W275" s="191"/>
      <c r="X275" s="702">
        <f t="shared" si="20"/>
        <v>0</v>
      </c>
    </row>
    <row r="276" spans="1:24" ht="38.25" customHeight="1" x14ac:dyDescent="0.2">
      <c r="A276" s="1159"/>
      <c r="B276" s="379" t="s">
        <v>2098</v>
      </c>
      <c r="C276" s="405" t="s">
        <v>2098</v>
      </c>
      <c r="D276" s="1158"/>
      <c r="E276" s="656" t="s">
        <v>1494</v>
      </c>
      <c r="F276" s="422" t="s">
        <v>2100</v>
      </c>
      <c r="G276" s="377" t="s">
        <v>1491</v>
      </c>
      <c r="H276" s="374">
        <f>'F15 PROG. ACTIVIDADES'!AA276</f>
        <v>0</v>
      </c>
      <c r="I276" s="374">
        <f>'F15 PROG. ACTIVIDADES'!M276</f>
        <v>60</v>
      </c>
      <c r="J276" s="700">
        <f t="shared" si="18"/>
        <v>0</v>
      </c>
      <c r="K276" s="701">
        <f t="shared" si="19"/>
        <v>0</v>
      </c>
      <c r="L276" s="191"/>
      <c r="M276" s="191"/>
      <c r="N276" s="191"/>
      <c r="O276" s="191"/>
      <c r="P276" s="191"/>
      <c r="Q276" s="191"/>
      <c r="R276" s="191"/>
      <c r="S276" s="191"/>
      <c r="T276" s="191"/>
      <c r="U276" s="191"/>
      <c r="V276" s="191"/>
      <c r="W276" s="191"/>
      <c r="X276" s="702">
        <f t="shared" si="20"/>
        <v>0</v>
      </c>
    </row>
    <row r="277" spans="1:24" ht="38.25" x14ac:dyDescent="0.2">
      <c r="A277" s="1159">
        <v>101</v>
      </c>
      <c r="B277" s="379" t="s">
        <v>2098</v>
      </c>
      <c r="C277" s="610" t="s">
        <v>2098</v>
      </c>
      <c r="D277" s="1091" t="s">
        <v>1495</v>
      </c>
      <c r="E277" s="656" t="s">
        <v>1498</v>
      </c>
      <c r="F277" s="377" t="s">
        <v>2105</v>
      </c>
      <c r="G277" s="379" t="s">
        <v>1433</v>
      </c>
      <c r="H277" s="374">
        <f>'F15 PROG. ACTIVIDADES'!AA277</f>
        <v>0</v>
      </c>
      <c r="I277" s="374">
        <f>'F15 PROG. ACTIVIDADES'!M277</f>
        <v>60</v>
      </c>
      <c r="J277" s="700">
        <f t="shared" si="18"/>
        <v>0</v>
      </c>
      <c r="K277" s="701">
        <f t="shared" si="19"/>
        <v>0</v>
      </c>
      <c r="L277" s="191"/>
      <c r="M277" s="191"/>
      <c r="N277" s="191"/>
      <c r="O277" s="191"/>
      <c r="P277" s="191"/>
      <c r="Q277" s="191"/>
      <c r="R277" s="191"/>
      <c r="S277" s="191"/>
      <c r="T277" s="191"/>
      <c r="U277" s="191"/>
      <c r="V277" s="191"/>
      <c r="W277" s="191"/>
      <c r="X277" s="702">
        <f t="shared" si="20"/>
        <v>0</v>
      </c>
    </row>
    <row r="278" spans="1:24" ht="51" x14ac:dyDescent="0.2">
      <c r="A278" s="1159"/>
      <c r="B278" s="379" t="s">
        <v>2098</v>
      </c>
      <c r="C278" s="610" t="s">
        <v>2098</v>
      </c>
      <c r="D278" s="1091"/>
      <c r="E278" s="656" t="s">
        <v>1499</v>
      </c>
      <c r="F278" s="377" t="s">
        <v>2107</v>
      </c>
      <c r="G278" s="377" t="s">
        <v>1488</v>
      </c>
      <c r="H278" s="374">
        <f>'F15 PROG. ACTIVIDADES'!AA278</f>
        <v>0</v>
      </c>
      <c r="I278" s="374">
        <f>'F15 PROG. ACTIVIDADES'!M278</f>
        <v>360</v>
      </c>
      <c r="J278" s="700">
        <f t="shared" si="18"/>
        <v>0</v>
      </c>
      <c r="K278" s="701">
        <f t="shared" si="19"/>
        <v>0</v>
      </c>
      <c r="L278" s="191"/>
      <c r="M278" s="191"/>
      <c r="N278" s="191"/>
      <c r="O278" s="191"/>
      <c r="P278" s="191"/>
      <c r="Q278" s="191"/>
      <c r="R278" s="191"/>
      <c r="S278" s="191"/>
      <c r="T278" s="191"/>
      <c r="U278" s="191"/>
      <c r="V278" s="191"/>
      <c r="W278" s="191"/>
      <c r="X278" s="702">
        <f t="shared" si="20"/>
        <v>0</v>
      </c>
    </row>
    <row r="279" spans="1:24" ht="51" x14ac:dyDescent="0.2">
      <c r="A279" s="1159"/>
      <c r="B279" s="379" t="s">
        <v>2098</v>
      </c>
      <c r="C279" s="610" t="s">
        <v>2098</v>
      </c>
      <c r="D279" s="1091"/>
      <c r="E279" s="656" t="s">
        <v>1502</v>
      </c>
      <c r="F279" s="377" t="s">
        <v>2110</v>
      </c>
      <c r="G279" s="377" t="s">
        <v>1500</v>
      </c>
      <c r="H279" s="374">
        <f>'F15 PROG. ACTIVIDADES'!AA279</f>
        <v>0</v>
      </c>
      <c r="I279" s="374">
        <f>'F15 PROG. ACTIVIDADES'!M279</f>
        <v>30</v>
      </c>
      <c r="J279" s="700">
        <f t="shared" si="18"/>
        <v>0</v>
      </c>
      <c r="K279" s="701">
        <f t="shared" si="19"/>
        <v>0</v>
      </c>
      <c r="L279" s="191"/>
      <c r="M279" s="191"/>
      <c r="N279" s="191"/>
      <c r="O279" s="191"/>
      <c r="P279" s="191"/>
      <c r="Q279" s="191"/>
      <c r="R279" s="191"/>
      <c r="S279" s="191"/>
      <c r="T279" s="191"/>
      <c r="U279" s="191"/>
      <c r="V279" s="191"/>
      <c r="W279" s="191"/>
      <c r="X279" s="702">
        <f t="shared" si="20"/>
        <v>0</v>
      </c>
    </row>
    <row r="280" spans="1:24" ht="63.75" x14ac:dyDescent="0.2">
      <c r="A280" s="1159"/>
      <c r="B280" s="379" t="s">
        <v>2098</v>
      </c>
      <c r="C280" s="610" t="s">
        <v>2098</v>
      </c>
      <c r="D280" s="1091"/>
      <c r="E280" s="656" t="s">
        <v>1505</v>
      </c>
      <c r="F280" s="377" t="s">
        <v>2112</v>
      </c>
      <c r="G280" s="377" t="s">
        <v>1488</v>
      </c>
      <c r="H280" s="374">
        <f>'F15 PROG. ACTIVIDADES'!AA280</f>
        <v>0</v>
      </c>
      <c r="I280" s="374">
        <f>'F15 PROG. ACTIVIDADES'!M280</f>
        <v>360</v>
      </c>
      <c r="J280" s="700">
        <f t="shared" si="18"/>
        <v>0</v>
      </c>
      <c r="K280" s="701">
        <f t="shared" si="19"/>
        <v>0</v>
      </c>
      <c r="L280" s="191"/>
      <c r="M280" s="191"/>
      <c r="N280" s="191"/>
      <c r="O280" s="191"/>
      <c r="P280" s="191"/>
      <c r="Q280" s="191"/>
      <c r="R280" s="191"/>
      <c r="S280" s="191"/>
      <c r="T280" s="191"/>
      <c r="U280" s="191"/>
      <c r="V280" s="191"/>
      <c r="W280" s="191"/>
      <c r="X280" s="702">
        <f t="shared" si="20"/>
        <v>0</v>
      </c>
    </row>
    <row r="281" spans="1:24" ht="38.25" x14ac:dyDescent="0.2">
      <c r="A281" s="1159"/>
      <c r="B281" s="379" t="s">
        <v>2098</v>
      </c>
      <c r="C281" s="610" t="s">
        <v>2098</v>
      </c>
      <c r="D281" s="1091"/>
      <c r="E281" s="656" t="s">
        <v>1508</v>
      </c>
      <c r="F281" s="377" t="s">
        <v>2113</v>
      </c>
      <c r="G281" s="377" t="s">
        <v>1426</v>
      </c>
      <c r="H281" s="374">
        <f>'F15 PROG. ACTIVIDADES'!AA281</f>
        <v>0</v>
      </c>
      <c r="I281" s="374">
        <f>'F15 PROG. ACTIVIDADES'!M281</f>
        <v>60</v>
      </c>
      <c r="J281" s="700">
        <f t="shared" si="18"/>
        <v>0</v>
      </c>
      <c r="K281" s="701">
        <f t="shared" si="19"/>
        <v>0</v>
      </c>
      <c r="L281" s="191"/>
      <c r="M281" s="191"/>
      <c r="N281" s="191"/>
      <c r="O281" s="191"/>
      <c r="P281" s="191"/>
      <c r="Q281" s="191"/>
      <c r="R281" s="191"/>
      <c r="S281" s="191"/>
      <c r="T281" s="191"/>
      <c r="U281" s="191"/>
      <c r="V281" s="191"/>
      <c r="W281" s="191"/>
      <c r="X281" s="702">
        <f t="shared" si="20"/>
        <v>0</v>
      </c>
    </row>
    <row r="282" spans="1:24" ht="51" x14ac:dyDescent="0.2">
      <c r="A282" s="1159">
        <v>102</v>
      </c>
      <c r="B282" s="405" t="s">
        <v>2098</v>
      </c>
      <c r="C282" s="405" t="s">
        <v>2098</v>
      </c>
      <c r="D282" s="1094" t="s">
        <v>1509</v>
      </c>
      <c r="E282" s="656" t="s">
        <v>1512</v>
      </c>
      <c r="F282" s="377" t="s">
        <v>2114</v>
      </c>
      <c r="G282" s="379" t="s">
        <v>1433</v>
      </c>
      <c r="H282" s="374">
        <f>'F15 PROG. ACTIVIDADES'!AA282</f>
        <v>0</v>
      </c>
      <c r="I282" s="374">
        <f>'F15 PROG. ACTIVIDADES'!M282</f>
        <v>60</v>
      </c>
      <c r="J282" s="700">
        <f t="shared" si="18"/>
        <v>0</v>
      </c>
      <c r="K282" s="701">
        <f t="shared" si="19"/>
        <v>0</v>
      </c>
      <c r="L282" s="191"/>
      <c r="M282" s="191"/>
      <c r="N282" s="191"/>
      <c r="O282" s="191"/>
      <c r="P282" s="191"/>
      <c r="Q282" s="191"/>
      <c r="R282" s="191"/>
      <c r="S282" s="191"/>
      <c r="T282" s="191"/>
      <c r="U282" s="191"/>
      <c r="V282" s="191"/>
      <c r="W282" s="191"/>
      <c r="X282" s="702">
        <f t="shared" si="20"/>
        <v>0</v>
      </c>
    </row>
    <row r="283" spans="1:24" ht="38.25" x14ac:dyDescent="0.2">
      <c r="A283" s="1159"/>
      <c r="B283" s="405" t="s">
        <v>2098</v>
      </c>
      <c r="C283" s="405" t="s">
        <v>2098</v>
      </c>
      <c r="D283" s="1094"/>
      <c r="E283" s="656" t="s">
        <v>1516</v>
      </c>
      <c r="F283" s="377" t="s">
        <v>2115</v>
      </c>
      <c r="G283" s="408" t="s">
        <v>1513</v>
      </c>
      <c r="H283" s="374">
        <f>'F15 PROG. ACTIVIDADES'!AA283</f>
        <v>0</v>
      </c>
      <c r="I283" s="374">
        <f>'F15 PROG. ACTIVIDADES'!M283</f>
        <v>360</v>
      </c>
      <c r="J283" s="700">
        <f t="shared" si="18"/>
        <v>0</v>
      </c>
      <c r="K283" s="701">
        <f t="shared" si="19"/>
        <v>0</v>
      </c>
      <c r="L283" s="191"/>
      <c r="M283" s="191"/>
      <c r="N283" s="191"/>
      <c r="O283" s="191"/>
      <c r="P283" s="191"/>
      <c r="Q283" s="191"/>
      <c r="R283" s="191"/>
      <c r="S283" s="191"/>
      <c r="T283" s="191"/>
      <c r="U283" s="191"/>
      <c r="V283" s="191"/>
      <c r="W283" s="191"/>
      <c r="X283" s="702">
        <f t="shared" si="20"/>
        <v>0</v>
      </c>
    </row>
    <row r="284" spans="1:24" ht="38.25" x14ac:dyDescent="0.2">
      <c r="A284" s="1159"/>
      <c r="B284" s="405" t="s">
        <v>2098</v>
      </c>
      <c r="C284" s="405" t="s">
        <v>2098</v>
      </c>
      <c r="D284" s="1094"/>
      <c r="E284" s="656" t="s">
        <v>1518</v>
      </c>
      <c r="F284" s="377" t="s">
        <v>2115</v>
      </c>
      <c r="G284" s="379" t="s">
        <v>1433</v>
      </c>
      <c r="H284" s="374">
        <f>'F15 PROG. ACTIVIDADES'!AA284</f>
        <v>0</v>
      </c>
      <c r="I284" s="374">
        <f>'F15 PROG. ACTIVIDADES'!M284</f>
        <v>60</v>
      </c>
      <c r="J284" s="700">
        <f t="shared" si="18"/>
        <v>0</v>
      </c>
      <c r="K284" s="701">
        <f t="shared" si="19"/>
        <v>0</v>
      </c>
      <c r="L284" s="191"/>
      <c r="M284" s="191"/>
      <c r="N284" s="191"/>
      <c r="O284" s="191"/>
      <c r="P284" s="191"/>
      <c r="Q284" s="191"/>
      <c r="R284" s="191"/>
      <c r="S284" s="191"/>
      <c r="T284" s="191"/>
      <c r="U284" s="191"/>
      <c r="V284" s="191"/>
      <c r="W284" s="191"/>
      <c r="X284" s="702">
        <f t="shared" si="20"/>
        <v>0</v>
      </c>
    </row>
    <row r="285" spans="1:24" ht="25.5" x14ac:dyDescent="0.2">
      <c r="A285" s="1159"/>
      <c r="B285" s="405" t="s">
        <v>2098</v>
      </c>
      <c r="C285" s="405" t="s">
        <v>2098</v>
      </c>
      <c r="D285" s="1094"/>
      <c r="E285" s="656" t="s">
        <v>1521</v>
      </c>
      <c r="F285" s="408" t="s">
        <v>2116</v>
      </c>
      <c r="G285" s="408" t="s">
        <v>1473</v>
      </c>
      <c r="H285" s="374">
        <f>'F15 PROG. ACTIVIDADES'!AA285</f>
        <v>0</v>
      </c>
      <c r="I285" s="374">
        <f>'F15 PROG. ACTIVIDADES'!M285</f>
        <v>60</v>
      </c>
      <c r="J285" s="700">
        <f t="shared" si="18"/>
        <v>0</v>
      </c>
      <c r="K285" s="701">
        <f t="shared" si="19"/>
        <v>0</v>
      </c>
      <c r="L285" s="191"/>
      <c r="M285" s="191"/>
      <c r="N285" s="191"/>
      <c r="O285" s="191"/>
      <c r="P285" s="191"/>
      <c r="Q285" s="191"/>
      <c r="R285" s="191"/>
      <c r="S285" s="191"/>
      <c r="T285" s="191"/>
      <c r="U285" s="191"/>
      <c r="V285" s="191"/>
      <c r="W285" s="191"/>
      <c r="X285" s="702">
        <f t="shared" si="20"/>
        <v>0</v>
      </c>
    </row>
    <row r="286" spans="1:24" ht="20.100000000000001" customHeight="1" x14ac:dyDescent="0.2">
      <c r="A286" s="1159"/>
      <c r="B286" s="405" t="s">
        <v>2098</v>
      </c>
      <c r="C286" s="405" t="s">
        <v>2098</v>
      </c>
      <c r="D286" s="1094"/>
      <c r="E286" s="656" t="s">
        <v>1524</v>
      </c>
      <c r="F286" s="408" t="s">
        <v>2117</v>
      </c>
      <c r="G286" s="408" t="s">
        <v>1417</v>
      </c>
      <c r="H286" s="374">
        <f>'F15 PROG. ACTIVIDADES'!AA286</f>
        <v>0</v>
      </c>
      <c r="I286" s="374">
        <f>'F15 PROG. ACTIVIDADES'!M286</f>
        <v>360</v>
      </c>
      <c r="J286" s="700">
        <f t="shared" si="18"/>
        <v>0</v>
      </c>
      <c r="K286" s="701">
        <f t="shared" si="19"/>
        <v>0</v>
      </c>
      <c r="L286" s="377"/>
      <c r="M286" s="377"/>
      <c r="N286" s="377"/>
      <c r="O286" s="377"/>
      <c r="P286" s="377"/>
      <c r="Q286" s="377"/>
      <c r="R286" s="377"/>
      <c r="S286" s="377"/>
      <c r="T286" s="377"/>
      <c r="U286" s="377"/>
      <c r="V286" s="377"/>
      <c r="W286" s="377"/>
      <c r="X286" s="702">
        <f t="shared" si="20"/>
        <v>0</v>
      </c>
    </row>
    <row r="287" spans="1:24" ht="20.100000000000001" customHeight="1" x14ac:dyDescent="0.2">
      <c r="A287" s="659"/>
      <c r="B287" s="660"/>
      <c r="C287" s="661"/>
      <c r="D287" s="773" t="s">
        <v>2118</v>
      </c>
      <c r="E287" s="776"/>
      <c r="F287" s="777"/>
      <c r="G287" s="778"/>
      <c r="H287" s="374">
        <f>'F15 PROG. ACTIVIDADES'!AA287</f>
        <v>0</v>
      </c>
      <c r="I287" s="374">
        <f>'F15 PROG. ACTIVIDADES'!M287</f>
        <v>0</v>
      </c>
      <c r="J287" s="700">
        <f t="shared" si="18"/>
        <v>0</v>
      </c>
      <c r="K287" s="701">
        <f t="shared" si="19"/>
        <v>0</v>
      </c>
      <c r="L287" s="191"/>
      <c r="M287" s="191"/>
      <c r="N287" s="191"/>
      <c r="O287" s="191"/>
      <c r="P287" s="191"/>
      <c r="Q287" s="191"/>
      <c r="R287" s="191"/>
      <c r="S287" s="191"/>
      <c r="T287" s="191"/>
      <c r="U287" s="191"/>
      <c r="V287" s="191"/>
      <c r="W287" s="191"/>
      <c r="X287" s="702">
        <f t="shared" si="20"/>
        <v>0</v>
      </c>
    </row>
    <row r="288" spans="1:24" ht="76.5" x14ac:dyDescent="0.2">
      <c r="A288" s="1159">
        <v>103</v>
      </c>
      <c r="B288" s="405" t="s">
        <v>2098</v>
      </c>
      <c r="C288" s="405" t="s">
        <v>1079</v>
      </c>
      <c r="D288" s="1091" t="s">
        <v>1001</v>
      </c>
      <c r="E288" s="656" t="s">
        <v>1573</v>
      </c>
      <c r="F288" s="377" t="s">
        <v>2119</v>
      </c>
      <c r="G288" s="379" t="s">
        <v>1433</v>
      </c>
      <c r="H288" s="374">
        <f>'F15 PROG. ACTIVIDADES'!AA288</f>
        <v>0</v>
      </c>
      <c r="I288" s="374">
        <f>'F15 PROG. ACTIVIDADES'!M288</f>
        <v>60</v>
      </c>
      <c r="J288" s="700">
        <f t="shared" si="18"/>
        <v>0</v>
      </c>
      <c r="K288" s="701">
        <f t="shared" si="19"/>
        <v>0</v>
      </c>
      <c r="L288" s="191"/>
      <c r="M288" s="191"/>
      <c r="N288" s="191"/>
      <c r="O288" s="191"/>
      <c r="P288" s="191"/>
      <c r="Q288" s="191"/>
      <c r="R288" s="191"/>
      <c r="S288" s="191"/>
      <c r="T288" s="191"/>
      <c r="U288" s="191"/>
      <c r="V288" s="191"/>
      <c r="W288" s="191"/>
      <c r="X288" s="702">
        <f t="shared" si="20"/>
        <v>0</v>
      </c>
    </row>
    <row r="289" spans="1:24" ht="76.5" x14ac:dyDescent="0.2">
      <c r="A289" s="1159"/>
      <c r="B289" s="405" t="s">
        <v>2098</v>
      </c>
      <c r="C289" s="405" t="s">
        <v>1079</v>
      </c>
      <c r="D289" s="1091"/>
      <c r="E289" s="656" t="s">
        <v>1575</v>
      </c>
      <c r="F289" s="377" t="s">
        <v>2121</v>
      </c>
      <c r="G289" s="379" t="s">
        <v>1433</v>
      </c>
      <c r="H289" s="374">
        <f>'F15 PROG. ACTIVIDADES'!AA289</f>
        <v>0</v>
      </c>
      <c r="I289" s="374">
        <f>'F15 PROG. ACTIVIDADES'!M289</f>
        <v>60</v>
      </c>
      <c r="J289" s="700">
        <f t="shared" si="18"/>
        <v>0</v>
      </c>
      <c r="K289" s="701">
        <f t="shared" si="19"/>
        <v>0</v>
      </c>
      <c r="L289" s="191"/>
      <c r="M289" s="191"/>
      <c r="N289" s="191"/>
      <c r="O289" s="191"/>
      <c r="P289" s="191"/>
      <c r="Q289" s="191"/>
      <c r="R289" s="191"/>
      <c r="S289" s="191"/>
      <c r="T289" s="191"/>
      <c r="U289" s="191"/>
      <c r="V289" s="191"/>
      <c r="W289" s="191"/>
      <c r="X289" s="702">
        <f t="shared" si="20"/>
        <v>0</v>
      </c>
    </row>
    <row r="290" spans="1:24" ht="102" x14ac:dyDescent="0.2">
      <c r="A290" s="626">
        <v>104</v>
      </c>
      <c r="B290" s="405" t="s">
        <v>2098</v>
      </c>
      <c r="C290" s="405" t="s">
        <v>1079</v>
      </c>
      <c r="D290" s="604" t="s">
        <v>1576</v>
      </c>
      <c r="E290" s="656" t="s">
        <v>2123</v>
      </c>
      <c r="F290" s="377" t="s">
        <v>2115</v>
      </c>
      <c r="G290" s="377" t="s">
        <v>1513</v>
      </c>
      <c r="H290" s="374">
        <f>'F15 PROG. ACTIVIDADES'!AA290</f>
        <v>0</v>
      </c>
      <c r="I290" s="374">
        <f>'F15 PROG. ACTIVIDADES'!M290</f>
        <v>360</v>
      </c>
      <c r="J290" s="700">
        <f t="shared" si="18"/>
        <v>0</v>
      </c>
      <c r="K290" s="701">
        <f t="shared" si="19"/>
        <v>0</v>
      </c>
      <c r="L290" s="191"/>
      <c r="M290" s="191"/>
      <c r="N290" s="191"/>
      <c r="O290" s="191"/>
      <c r="P290" s="191"/>
      <c r="Q290" s="191"/>
      <c r="R290" s="191"/>
      <c r="S290" s="191"/>
      <c r="T290" s="191"/>
      <c r="U290" s="191"/>
      <c r="V290" s="191"/>
      <c r="W290" s="191"/>
      <c r="X290" s="702">
        <f t="shared" si="20"/>
        <v>0</v>
      </c>
    </row>
    <row r="291" spans="1:24" ht="20.100000000000001" customHeight="1" x14ac:dyDescent="0.2">
      <c r="A291" s="626">
        <v>105</v>
      </c>
      <c r="B291" s="405" t="s">
        <v>2098</v>
      </c>
      <c r="C291" s="405" t="s">
        <v>1079</v>
      </c>
      <c r="D291" s="608" t="s">
        <v>1577</v>
      </c>
      <c r="E291" s="656" t="s">
        <v>2125</v>
      </c>
      <c r="F291" s="377" t="s">
        <v>2126</v>
      </c>
      <c r="G291" s="377" t="s">
        <v>1513</v>
      </c>
      <c r="H291" s="374">
        <f>'F15 PROG. ACTIVIDADES'!AA291</f>
        <v>0</v>
      </c>
      <c r="I291" s="374">
        <f>'F15 PROG. ACTIVIDADES'!M291</f>
        <v>360</v>
      </c>
      <c r="J291" s="700">
        <f t="shared" si="18"/>
        <v>0</v>
      </c>
      <c r="K291" s="701">
        <f t="shared" si="19"/>
        <v>0</v>
      </c>
      <c r="L291" s="377"/>
      <c r="M291" s="377"/>
      <c r="N291" s="377"/>
      <c r="O291" s="377"/>
      <c r="P291" s="377"/>
      <c r="Q291" s="377"/>
      <c r="R291" s="377"/>
      <c r="S291" s="377"/>
      <c r="T291" s="377"/>
      <c r="U291" s="377"/>
      <c r="V291" s="377"/>
      <c r="W291" s="377"/>
      <c r="X291" s="702">
        <f t="shared" si="20"/>
        <v>0</v>
      </c>
    </row>
    <row r="292" spans="1:24" ht="20.100000000000001" customHeight="1" x14ac:dyDescent="0.2">
      <c r="A292" s="659"/>
      <c r="B292" s="660"/>
      <c r="C292" s="661"/>
      <c r="D292" s="773" t="s">
        <v>2128</v>
      </c>
      <c r="E292" s="779"/>
      <c r="F292" s="777"/>
      <c r="G292" s="778"/>
      <c r="H292" s="374">
        <f>'F15 PROG. ACTIVIDADES'!AA292</f>
        <v>0</v>
      </c>
      <c r="I292" s="374">
        <f>'F15 PROG. ACTIVIDADES'!M292</f>
        <v>0</v>
      </c>
      <c r="J292" s="700">
        <f t="shared" si="18"/>
        <v>0</v>
      </c>
      <c r="K292" s="701">
        <f t="shared" si="19"/>
        <v>0</v>
      </c>
      <c r="L292" s="191"/>
      <c r="M292" s="191"/>
      <c r="N292" s="191"/>
      <c r="O292" s="191"/>
      <c r="P292" s="191"/>
      <c r="Q292" s="191"/>
      <c r="R292" s="191"/>
      <c r="S292" s="191"/>
      <c r="T292" s="191"/>
      <c r="U292" s="191"/>
      <c r="V292" s="191"/>
      <c r="W292" s="191"/>
      <c r="X292" s="702">
        <f t="shared" si="20"/>
        <v>0</v>
      </c>
    </row>
    <row r="293" spans="1:24" ht="51" x14ac:dyDescent="0.2">
      <c r="A293" s="1159">
        <v>106</v>
      </c>
      <c r="B293" s="405" t="s">
        <v>2098</v>
      </c>
      <c r="C293" s="405"/>
      <c r="D293" s="1158" t="s">
        <v>1525</v>
      </c>
      <c r="E293" s="656" t="s">
        <v>1527</v>
      </c>
      <c r="F293" s="377" t="s">
        <v>2119</v>
      </c>
      <c r="G293" s="379" t="s">
        <v>1433</v>
      </c>
      <c r="H293" s="374">
        <f>'F15 PROG. ACTIVIDADES'!AA293</f>
        <v>0</v>
      </c>
      <c r="I293" s="374">
        <f>'F15 PROG. ACTIVIDADES'!M293</f>
        <v>60</v>
      </c>
      <c r="J293" s="700">
        <f t="shared" si="18"/>
        <v>0</v>
      </c>
      <c r="K293" s="701">
        <f t="shared" si="19"/>
        <v>0</v>
      </c>
      <c r="L293" s="191"/>
      <c r="M293" s="191"/>
      <c r="N293" s="191"/>
      <c r="O293" s="191"/>
      <c r="P293" s="191"/>
      <c r="Q293" s="191"/>
      <c r="R293" s="191"/>
      <c r="S293" s="191"/>
      <c r="T293" s="191"/>
      <c r="U293" s="191"/>
      <c r="V293" s="191"/>
      <c r="W293" s="191"/>
      <c r="X293" s="702">
        <f t="shared" si="20"/>
        <v>0</v>
      </c>
    </row>
    <row r="294" spans="1:24" ht="38.25" x14ac:dyDescent="0.2">
      <c r="A294" s="1159"/>
      <c r="B294" s="405" t="s">
        <v>2098</v>
      </c>
      <c r="C294" s="405"/>
      <c r="D294" s="1158"/>
      <c r="E294" s="656" t="s">
        <v>1529</v>
      </c>
      <c r="F294" s="377" t="s">
        <v>2121</v>
      </c>
      <c r="G294" s="379" t="s">
        <v>1433</v>
      </c>
      <c r="H294" s="374">
        <f>'F15 PROG. ACTIVIDADES'!AA294</f>
        <v>0</v>
      </c>
      <c r="I294" s="374">
        <f>'F15 PROG. ACTIVIDADES'!M294</f>
        <v>60</v>
      </c>
      <c r="J294" s="700">
        <f t="shared" si="18"/>
        <v>0</v>
      </c>
      <c r="K294" s="701">
        <f t="shared" si="19"/>
        <v>0</v>
      </c>
      <c r="L294" s="191"/>
      <c r="M294" s="191"/>
      <c r="N294" s="191"/>
      <c r="O294" s="191"/>
      <c r="P294" s="191"/>
      <c r="Q294" s="191"/>
      <c r="R294" s="191"/>
      <c r="S294" s="191"/>
      <c r="T294" s="191"/>
      <c r="U294" s="191"/>
      <c r="V294" s="191"/>
      <c r="W294" s="191"/>
      <c r="X294" s="702">
        <f t="shared" si="20"/>
        <v>0</v>
      </c>
    </row>
    <row r="295" spans="1:24" ht="63.75" x14ac:dyDescent="0.2">
      <c r="A295" s="626">
        <v>107</v>
      </c>
      <c r="B295" s="405" t="s">
        <v>2098</v>
      </c>
      <c r="C295" s="405"/>
      <c r="D295" s="633" t="s">
        <v>2131</v>
      </c>
      <c r="E295" s="656" t="s">
        <v>2132</v>
      </c>
      <c r="F295" s="377" t="s">
        <v>2133</v>
      </c>
      <c r="G295" s="377" t="s">
        <v>1513</v>
      </c>
      <c r="H295" s="374">
        <f>'F15 PROG. ACTIVIDADES'!AA295</f>
        <v>0</v>
      </c>
      <c r="I295" s="374">
        <f>'F15 PROG. ACTIVIDADES'!M295</f>
        <v>360</v>
      </c>
      <c r="J295" s="700">
        <f t="shared" si="18"/>
        <v>0</v>
      </c>
      <c r="K295" s="701">
        <f t="shared" si="19"/>
        <v>0</v>
      </c>
      <c r="L295" s="191"/>
      <c r="M295" s="191"/>
      <c r="N295" s="191"/>
      <c r="O295" s="191"/>
      <c r="P295" s="191"/>
      <c r="Q295" s="191"/>
      <c r="R295" s="191"/>
      <c r="S295" s="191"/>
      <c r="T295" s="191"/>
      <c r="U295" s="191"/>
      <c r="V295" s="191"/>
      <c r="W295" s="191"/>
      <c r="X295" s="702">
        <f t="shared" si="20"/>
        <v>0</v>
      </c>
    </row>
    <row r="296" spans="1:24" ht="20.100000000000001" customHeight="1" x14ac:dyDescent="0.2">
      <c r="A296" s="626">
        <v>108</v>
      </c>
      <c r="B296" s="405" t="s">
        <v>2098</v>
      </c>
      <c r="C296" s="405"/>
      <c r="D296" s="666" t="s">
        <v>1530</v>
      </c>
      <c r="E296" s="656" t="s">
        <v>1533</v>
      </c>
      <c r="F296" s="377" t="s">
        <v>2115</v>
      </c>
      <c r="G296" s="377" t="s">
        <v>1513</v>
      </c>
      <c r="H296" s="374">
        <f>'F15 PROG. ACTIVIDADES'!AA296</f>
        <v>0</v>
      </c>
      <c r="I296" s="374">
        <f>'F15 PROG. ACTIVIDADES'!M296</f>
        <v>360</v>
      </c>
      <c r="J296" s="700">
        <f t="shared" si="18"/>
        <v>0</v>
      </c>
      <c r="K296" s="701">
        <f t="shared" si="19"/>
        <v>0</v>
      </c>
      <c r="L296" s="377"/>
      <c r="M296" s="377"/>
      <c r="N296" s="377"/>
      <c r="O296" s="377"/>
      <c r="P296" s="377"/>
      <c r="Q296" s="377"/>
      <c r="R296" s="377"/>
      <c r="S296" s="377"/>
      <c r="T296" s="377"/>
      <c r="U296" s="377"/>
      <c r="V296" s="377"/>
      <c r="W296" s="377"/>
      <c r="X296" s="702">
        <f t="shared" si="20"/>
        <v>0</v>
      </c>
    </row>
    <row r="297" spans="1:24" ht="20.100000000000001" customHeight="1" x14ac:dyDescent="0.2">
      <c r="A297" s="659"/>
      <c r="B297" s="660"/>
      <c r="C297" s="661"/>
      <c r="D297" s="773" t="s">
        <v>1534</v>
      </c>
      <c r="E297" s="779"/>
      <c r="F297" s="777"/>
      <c r="G297" s="778"/>
      <c r="H297" s="374">
        <f>'F15 PROG. ACTIVIDADES'!AA297</f>
        <v>0</v>
      </c>
      <c r="I297" s="374">
        <f>'F15 PROG. ACTIVIDADES'!M297</f>
        <v>0</v>
      </c>
      <c r="J297" s="700">
        <f t="shared" si="18"/>
        <v>0</v>
      </c>
      <c r="K297" s="701">
        <f t="shared" si="19"/>
        <v>0</v>
      </c>
      <c r="L297" s="191"/>
      <c r="M297" s="191"/>
      <c r="N297" s="191"/>
      <c r="O297" s="191"/>
      <c r="P297" s="191"/>
      <c r="Q297" s="191"/>
      <c r="R297" s="191"/>
      <c r="S297" s="191"/>
      <c r="T297" s="191"/>
      <c r="U297" s="191"/>
      <c r="V297" s="191"/>
      <c r="W297" s="191"/>
      <c r="X297" s="702">
        <f t="shared" si="20"/>
        <v>0</v>
      </c>
    </row>
    <row r="298" spans="1:24" ht="89.25" x14ac:dyDescent="0.2">
      <c r="A298" s="626">
        <v>109</v>
      </c>
      <c r="B298" s="405" t="s">
        <v>2098</v>
      </c>
      <c r="C298" s="405"/>
      <c r="D298" s="633" t="s">
        <v>1541</v>
      </c>
      <c r="E298" s="656" t="s">
        <v>1542</v>
      </c>
      <c r="F298" s="422" t="s">
        <v>2136</v>
      </c>
      <c r="G298" s="377" t="s">
        <v>996</v>
      </c>
      <c r="H298" s="374">
        <f>'F15 PROG. ACTIVIDADES'!AA298</f>
        <v>0</v>
      </c>
      <c r="I298" s="374">
        <f>'F15 PROG. ACTIVIDADES'!M298</f>
        <v>360</v>
      </c>
      <c r="J298" s="700">
        <f t="shared" si="18"/>
        <v>0</v>
      </c>
      <c r="K298" s="701">
        <f t="shared" si="19"/>
        <v>0</v>
      </c>
      <c r="L298" s="191"/>
      <c r="M298" s="191"/>
      <c r="N298" s="191"/>
      <c r="O298" s="191"/>
      <c r="P298" s="191"/>
      <c r="Q298" s="191"/>
      <c r="R298" s="191"/>
      <c r="S298" s="191"/>
      <c r="T298" s="191"/>
      <c r="U298" s="191"/>
      <c r="V298" s="191"/>
      <c r="W298" s="191"/>
      <c r="X298" s="702">
        <f t="shared" si="20"/>
        <v>0</v>
      </c>
    </row>
    <row r="299" spans="1:24" ht="20.100000000000001" customHeight="1" x14ac:dyDescent="0.2">
      <c r="A299" s="626">
        <v>110</v>
      </c>
      <c r="B299" s="405" t="s">
        <v>2098</v>
      </c>
      <c r="C299" s="405"/>
      <c r="D299" s="633" t="s">
        <v>1543</v>
      </c>
      <c r="E299" s="656" t="s">
        <v>1544</v>
      </c>
      <c r="F299" s="422" t="s">
        <v>2138</v>
      </c>
      <c r="G299" s="377" t="s">
        <v>1513</v>
      </c>
      <c r="H299" s="374">
        <f>'F15 PROG. ACTIVIDADES'!AA299</f>
        <v>0</v>
      </c>
      <c r="I299" s="374">
        <f>'F15 PROG. ACTIVIDADES'!M299</f>
        <v>360</v>
      </c>
      <c r="J299" s="700">
        <f t="shared" si="18"/>
        <v>0</v>
      </c>
      <c r="K299" s="701">
        <f t="shared" si="19"/>
        <v>0</v>
      </c>
      <c r="L299" s="377"/>
      <c r="M299" s="377"/>
      <c r="N299" s="377"/>
      <c r="O299" s="377"/>
      <c r="P299" s="377"/>
      <c r="Q299" s="377"/>
      <c r="R299" s="377"/>
      <c r="S299" s="377"/>
      <c r="T299" s="377"/>
      <c r="U299" s="377"/>
      <c r="V299" s="377"/>
      <c r="W299" s="377"/>
      <c r="X299" s="702">
        <f t="shared" si="20"/>
        <v>0</v>
      </c>
    </row>
    <row r="300" spans="1:24" ht="20.100000000000001" customHeight="1" x14ac:dyDescent="0.2">
      <c r="A300" s="659"/>
      <c r="B300" s="660"/>
      <c r="C300" s="661"/>
      <c r="D300" s="773" t="s">
        <v>1360</v>
      </c>
      <c r="E300" s="779"/>
      <c r="F300" s="777"/>
      <c r="G300" s="778"/>
      <c r="H300" s="374">
        <f>'F15 PROG. ACTIVIDADES'!AA300</f>
        <v>0</v>
      </c>
      <c r="I300" s="374">
        <f>'F15 PROG. ACTIVIDADES'!M300</f>
        <v>0</v>
      </c>
      <c r="J300" s="700">
        <f t="shared" si="18"/>
        <v>0</v>
      </c>
      <c r="K300" s="701">
        <f t="shared" si="19"/>
        <v>0</v>
      </c>
      <c r="L300" s="191"/>
      <c r="M300" s="191"/>
      <c r="N300" s="191"/>
      <c r="O300" s="191"/>
      <c r="P300" s="191"/>
      <c r="Q300" s="191"/>
      <c r="R300" s="191"/>
      <c r="S300" s="191"/>
      <c r="T300" s="191"/>
      <c r="U300" s="191"/>
      <c r="V300" s="191"/>
      <c r="W300" s="191"/>
      <c r="X300" s="702">
        <f t="shared" si="20"/>
        <v>0</v>
      </c>
    </row>
    <row r="301" spans="1:24" ht="89.25" x14ac:dyDescent="0.2">
      <c r="A301" s="626">
        <v>111</v>
      </c>
      <c r="B301" s="405" t="s">
        <v>2098</v>
      </c>
      <c r="C301" s="405" t="s">
        <v>2507</v>
      </c>
      <c r="D301" s="1158" t="s">
        <v>1564</v>
      </c>
      <c r="E301" s="656" t="s">
        <v>1566</v>
      </c>
      <c r="F301" s="377" t="s">
        <v>2119</v>
      </c>
      <c r="G301" s="379" t="s">
        <v>1433</v>
      </c>
      <c r="H301" s="374">
        <f>'F15 PROG. ACTIVIDADES'!AA301</f>
        <v>0</v>
      </c>
      <c r="I301" s="374">
        <f>'F15 PROG. ACTIVIDADES'!M301</f>
        <v>60</v>
      </c>
      <c r="J301" s="700">
        <f t="shared" si="18"/>
        <v>0</v>
      </c>
      <c r="K301" s="701">
        <f t="shared" si="19"/>
        <v>0</v>
      </c>
      <c r="L301" s="191"/>
      <c r="M301" s="191"/>
      <c r="N301" s="191"/>
      <c r="O301" s="191"/>
      <c r="P301" s="191"/>
      <c r="Q301" s="191"/>
      <c r="R301" s="191"/>
      <c r="S301" s="191"/>
      <c r="T301" s="191"/>
      <c r="U301" s="191"/>
      <c r="V301" s="191"/>
      <c r="W301" s="191"/>
      <c r="X301" s="702">
        <f t="shared" si="20"/>
        <v>0</v>
      </c>
    </row>
    <row r="302" spans="1:24" ht="63.75" customHeight="1" x14ac:dyDescent="0.2">
      <c r="A302" s="626">
        <v>112</v>
      </c>
      <c r="B302" s="405" t="s">
        <v>2098</v>
      </c>
      <c r="C302" s="405" t="s">
        <v>2507</v>
      </c>
      <c r="D302" s="1158"/>
      <c r="E302" s="656" t="s">
        <v>1568</v>
      </c>
      <c r="F302" s="377" t="s">
        <v>2121</v>
      </c>
      <c r="G302" s="379" t="s">
        <v>1433</v>
      </c>
      <c r="H302" s="374">
        <f>'F15 PROG. ACTIVIDADES'!AA302</f>
        <v>0</v>
      </c>
      <c r="I302" s="374">
        <f>'F15 PROG. ACTIVIDADES'!M302</f>
        <v>60</v>
      </c>
      <c r="J302" s="700">
        <f t="shared" si="18"/>
        <v>0</v>
      </c>
      <c r="K302" s="701">
        <f t="shared" si="19"/>
        <v>0</v>
      </c>
      <c r="L302" s="191"/>
      <c r="M302" s="191"/>
      <c r="N302" s="191"/>
      <c r="O302" s="191"/>
      <c r="P302" s="191"/>
      <c r="Q302" s="191"/>
      <c r="R302" s="191"/>
      <c r="S302" s="191"/>
      <c r="T302" s="191"/>
      <c r="U302" s="191"/>
      <c r="V302" s="191"/>
      <c r="W302" s="191"/>
      <c r="X302" s="702">
        <f t="shared" si="20"/>
        <v>0</v>
      </c>
    </row>
    <row r="303" spans="1:24" ht="88.5" customHeight="1" x14ac:dyDescent="0.2">
      <c r="A303" s="626">
        <v>113</v>
      </c>
      <c r="B303" s="405" t="s">
        <v>2098</v>
      </c>
      <c r="C303" s="405" t="s">
        <v>2507</v>
      </c>
      <c r="D303" s="1158" t="s">
        <v>1060</v>
      </c>
      <c r="E303" s="1095" t="s">
        <v>1571</v>
      </c>
      <c r="F303" s="604" t="s">
        <v>2138</v>
      </c>
      <c r="G303" s="377" t="s">
        <v>1513</v>
      </c>
      <c r="H303" s="374">
        <f>'F15 PROG. ACTIVIDADES'!AA303</f>
        <v>0</v>
      </c>
      <c r="I303" s="374">
        <f>'F15 PROG. ACTIVIDADES'!M303</f>
        <v>360</v>
      </c>
      <c r="J303" s="700">
        <f t="shared" si="18"/>
        <v>0</v>
      </c>
      <c r="K303" s="701">
        <f t="shared" si="19"/>
        <v>0</v>
      </c>
      <c r="L303" s="191"/>
      <c r="M303" s="191"/>
      <c r="N303" s="191"/>
      <c r="O303" s="191"/>
      <c r="P303" s="191"/>
      <c r="Q303" s="191"/>
      <c r="R303" s="191"/>
      <c r="S303" s="191"/>
      <c r="T303" s="191"/>
      <c r="U303" s="191"/>
      <c r="V303" s="191"/>
      <c r="W303" s="191"/>
      <c r="X303" s="702">
        <f t="shared" si="20"/>
        <v>0</v>
      </c>
    </row>
    <row r="304" spans="1:24" ht="40.5" customHeight="1" x14ac:dyDescent="0.2">
      <c r="A304" s="626">
        <v>114</v>
      </c>
      <c r="B304" s="405" t="s">
        <v>2098</v>
      </c>
      <c r="C304" s="405" t="s">
        <v>2507</v>
      </c>
      <c r="D304" s="1158"/>
      <c r="E304" s="1096"/>
      <c r="F304" s="377" t="s">
        <v>2142</v>
      </c>
      <c r="G304" s="377" t="s">
        <v>1173</v>
      </c>
      <c r="H304" s="374">
        <f>'F15 PROG. ACTIVIDADES'!AA304</f>
        <v>0</v>
      </c>
      <c r="I304" s="374">
        <f>'F15 PROG. ACTIVIDADES'!M304</f>
        <v>60</v>
      </c>
      <c r="J304" s="700">
        <f t="shared" si="18"/>
        <v>0</v>
      </c>
      <c r="K304" s="701">
        <f t="shared" si="19"/>
        <v>0</v>
      </c>
      <c r="L304" s="377"/>
      <c r="M304" s="377"/>
      <c r="N304" s="377"/>
      <c r="O304" s="377"/>
      <c r="P304" s="377"/>
      <c r="Q304" s="377"/>
      <c r="R304" s="377"/>
      <c r="S304" s="377"/>
      <c r="T304" s="377"/>
      <c r="U304" s="377"/>
      <c r="V304" s="377"/>
      <c r="W304" s="377"/>
      <c r="X304" s="702">
        <f t="shared" si="20"/>
        <v>0</v>
      </c>
    </row>
    <row r="305" spans="1:24" ht="20.100000000000001" customHeight="1" x14ac:dyDescent="0.2">
      <c r="A305" s="659"/>
      <c r="B305" s="660"/>
      <c r="C305" s="661"/>
      <c r="D305" s="773" t="s">
        <v>1545</v>
      </c>
      <c r="E305" s="779"/>
      <c r="F305" s="777"/>
      <c r="G305" s="778"/>
      <c r="H305" s="374">
        <f>'F15 PROG. ACTIVIDADES'!AA305</f>
        <v>0</v>
      </c>
      <c r="I305" s="374">
        <f>'F15 PROG. ACTIVIDADES'!M305</f>
        <v>0</v>
      </c>
      <c r="J305" s="700">
        <f t="shared" si="18"/>
        <v>0</v>
      </c>
      <c r="K305" s="701">
        <f t="shared" si="19"/>
        <v>0</v>
      </c>
      <c r="L305" s="191"/>
      <c r="M305" s="191"/>
      <c r="N305" s="191"/>
      <c r="O305" s="191"/>
      <c r="P305" s="191"/>
      <c r="Q305" s="191"/>
      <c r="R305" s="191"/>
      <c r="S305" s="191"/>
      <c r="T305" s="191"/>
      <c r="U305" s="191"/>
      <c r="V305" s="191"/>
      <c r="W305" s="191"/>
      <c r="X305" s="702">
        <f t="shared" si="20"/>
        <v>0</v>
      </c>
    </row>
    <row r="306" spans="1:24" ht="63.75" x14ac:dyDescent="0.2">
      <c r="A306" s="1159">
        <v>115</v>
      </c>
      <c r="B306" s="405" t="s">
        <v>2098</v>
      </c>
      <c r="C306" s="405"/>
      <c r="D306" s="1158" t="s">
        <v>2144</v>
      </c>
      <c r="E306" s="656" t="s">
        <v>1554</v>
      </c>
      <c r="F306" s="377" t="s">
        <v>2119</v>
      </c>
      <c r="G306" s="379" t="s">
        <v>1433</v>
      </c>
      <c r="H306" s="374">
        <f>'F15 PROG. ACTIVIDADES'!AA306</f>
        <v>0</v>
      </c>
      <c r="I306" s="374">
        <f>'F15 PROG. ACTIVIDADES'!M306</f>
        <v>60</v>
      </c>
      <c r="J306" s="700">
        <f t="shared" si="18"/>
        <v>0</v>
      </c>
      <c r="K306" s="701">
        <f t="shared" si="19"/>
        <v>0</v>
      </c>
      <c r="L306" s="191"/>
      <c r="M306" s="191"/>
      <c r="N306" s="191"/>
      <c r="O306" s="191"/>
      <c r="P306" s="191"/>
      <c r="Q306" s="191"/>
      <c r="R306" s="191"/>
      <c r="S306" s="191"/>
      <c r="T306" s="191"/>
      <c r="U306" s="191"/>
      <c r="V306" s="191"/>
      <c r="W306" s="191"/>
      <c r="X306" s="702">
        <f t="shared" si="20"/>
        <v>0</v>
      </c>
    </row>
    <row r="307" spans="1:24" ht="63.75" x14ac:dyDescent="0.2">
      <c r="A307" s="1159"/>
      <c r="B307" s="405" t="s">
        <v>2098</v>
      </c>
      <c r="C307" s="405"/>
      <c r="D307" s="1158"/>
      <c r="E307" s="656" t="s">
        <v>1556</v>
      </c>
      <c r="F307" s="377" t="s">
        <v>2121</v>
      </c>
      <c r="G307" s="379" t="s">
        <v>1433</v>
      </c>
      <c r="H307" s="374">
        <f>'F15 PROG. ACTIVIDADES'!AA307</f>
        <v>0</v>
      </c>
      <c r="I307" s="374">
        <f>'F15 PROG. ACTIVIDADES'!M307</f>
        <v>60</v>
      </c>
      <c r="J307" s="700">
        <f t="shared" si="18"/>
        <v>0</v>
      </c>
      <c r="K307" s="701">
        <f t="shared" si="19"/>
        <v>0</v>
      </c>
      <c r="L307" s="191"/>
      <c r="M307" s="191"/>
      <c r="N307" s="191"/>
      <c r="O307" s="191"/>
      <c r="P307" s="191"/>
      <c r="Q307" s="191"/>
      <c r="R307" s="191"/>
      <c r="S307" s="191"/>
      <c r="T307" s="191"/>
      <c r="U307" s="191"/>
      <c r="V307" s="191"/>
      <c r="W307" s="191"/>
      <c r="X307" s="702">
        <f t="shared" si="20"/>
        <v>0</v>
      </c>
    </row>
    <row r="308" spans="1:24" ht="102" x14ac:dyDescent="0.2">
      <c r="A308" s="626">
        <v>116</v>
      </c>
      <c r="B308" s="405" t="s">
        <v>2098</v>
      </c>
      <c r="C308" s="610" t="s">
        <v>1142</v>
      </c>
      <c r="D308" s="633" t="s">
        <v>1557</v>
      </c>
      <c r="E308" s="656" t="s">
        <v>1560</v>
      </c>
      <c r="F308" s="377" t="s">
        <v>2136</v>
      </c>
      <c r="G308" s="377" t="s">
        <v>1513</v>
      </c>
      <c r="H308" s="374">
        <f>'F15 PROG. ACTIVIDADES'!AA308</f>
        <v>0</v>
      </c>
      <c r="I308" s="374">
        <f>'F15 PROG. ACTIVIDADES'!M308</f>
        <v>360</v>
      </c>
      <c r="J308" s="700">
        <f t="shared" si="18"/>
        <v>0</v>
      </c>
      <c r="K308" s="701">
        <f t="shared" si="19"/>
        <v>0</v>
      </c>
      <c r="L308" s="191"/>
      <c r="M308" s="191"/>
      <c r="N308" s="191"/>
      <c r="O308" s="191"/>
      <c r="P308" s="191"/>
      <c r="Q308" s="191"/>
      <c r="R308" s="191"/>
      <c r="S308" s="191"/>
      <c r="T308" s="191"/>
      <c r="U308" s="191"/>
      <c r="V308" s="191"/>
      <c r="W308" s="191"/>
      <c r="X308" s="702">
        <f t="shared" si="20"/>
        <v>0</v>
      </c>
    </row>
    <row r="309" spans="1:24" ht="20.100000000000001" customHeight="1" x14ac:dyDescent="0.2">
      <c r="A309" s="626">
        <v>117</v>
      </c>
      <c r="B309" s="405" t="s">
        <v>2098</v>
      </c>
      <c r="C309" s="610" t="s">
        <v>1142</v>
      </c>
      <c r="D309" s="633" t="s">
        <v>1561</v>
      </c>
      <c r="E309" s="656" t="s">
        <v>1563</v>
      </c>
      <c r="F309" s="377" t="s">
        <v>2138</v>
      </c>
      <c r="G309" s="377" t="s">
        <v>1513</v>
      </c>
      <c r="H309" s="374">
        <f>'F15 PROG. ACTIVIDADES'!AA309</f>
        <v>0</v>
      </c>
      <c r="I309" s="374">
        <f>'F15 PROG. ACTIVIDADES'!M309</f>
        <v>360</v>
      </c>
      <c r="J309" s="700">
        <f t="shared" si="18"/>
        <v>0</v>
      </c>
      <c r="K309" s="701">
        <f t="shared" si="19"/>
        <v>0</v>
      </c>
      <c r="L309" s="377"/>
      <c r="M309" s="377"/>
      <c r="N309" s="377"/>
      <c r="O309" s="377"/>
      <c r="P309" s="377"/>
      <c r="Q309" s="377"/>
      <c r="R309" s="377"/>
      <c r="S309" s="377"/>
      <c r="T309" s="377"/>
      <c r="U309" s="377"/>
      <c r="V309" s="377"/>
      <c r="W309" s="377"/>
      <c r="X309" s="702">
        <f t="shared" si="20"/>
        <v>0</v>
      </c>
    </row>
    <row r="310" spans="1:24" ht="20.100000000000001" customHeight="1" x14ac:dyDescent="0.2">
      <c r="A310" s="659"/>
      <c r="B310" s="660"/>
      <c r="C310" s="661"/>
      <c r="D310" s="773" t="s">
        <v>1578</v>
      </c>
      <c r="E310" s="779"/>
      <c r="F310" s="777"/>
      <c r="G310" s="778"/>
      <c r="H310" s="374">
        <f>'F15 PROG. ACTIVIDADES'!AA310</f>
        <v>0</v>
      </c>
      <c r="I310" s="374">
        <f>'F15 PROG. ACTIVIDADES'!M310</f>
        <v>0</v>
      </c>
      <c r="J310" s="700">
        <f t="shared" si="18"/>
        <v>0</v>
      </c>
      <c r="K310" s="701">
        <f t="shared" si="19"/>
        <v>0</v>
      </c>
      <c r="L310" s="191"/>
      <c r="M310" s="191"/>
      <c r="N310" s="191"/>
      <c r="O310" s="191"/>
      <c r="P310" s="191"/>
      <c r="Q310" s="191"/>
      <c r="R310" s="191"/>
      <c r="S310" s="191"/>
      <c r="T310" s="191"/>
      <c r="U310" s="191"/>
      <c r="V310" s="191"/>
      <c r="W310" s="191"/>
      <c r="X310" s="702">
        <f t="shared" si="20"/>
        <v>0</v>
      </c>
    </row>
    <row r="311" spans="1:24" ht="63.75" x14ac:dyDescent="0.2">
      <c r="A311" s="1159">
        <v>118</v>
      </c>
      <c r="B311" s="379" t="s">
        <v>2098</v>
      </c>
      <c r="C311" s="610" t="s">
        <v>1959</v>
      </c>
      <c r="D311" s="1158" t="s">
        <v>1579</v>
      </c>
      <c r="E311" s="656" t="s">
        <v>1581</v>
      </c>
      <c r="F311" s="422" t="s">
        <v>2119</v>
      </c>
      <c r="G311" s="379" t="s">
        <v>1433</v>
      </c>
      <c r="H311" s="374">
        <f>'F15 PROG. ACTIVIDADES'!AA311</f>
        <v>0</v>
      </c>
      <c r="I311" s="374">
        <f>'F15 PROG. ACTIVIDADES'!M311</f>
        <v>60</v>
      </c>
      <c r="J311" s="700">
        <f t="shared" si="18"/>
        <v>0</v>
      </c>
      <c r="K311" s="701">
        <f t="shared" si="19"/>
        <v>0</v>
      </c>
      <c r="L311" s="191"/>
      <c r="M311" s="191"/>
      <c r="N311" s="191"/>
      <c r="O311" s="191"/>
      <c r="P311" s="191"/>
      <c r="Q311" s="191"/>
      <c r="R311" s="191"/>
      <c r="S311" s="191"/>
      <c r="T311" s="191"/>
      <c r="U311" s="191"/>
      <c r="V311" s="191"/>
      <c r="W311" s="191"/>
      <c r="X311" s="702">
        <f t="shared" si="20"/>
        <v>0</v>
      </c>
    </row>
    <row r="312" spans="1:24" ht="51" x14ac:dyDescent="0.2">
      <c r="A312" s="1159"/>
      <c r="B312" s="379" t="s">
        <v>2098</v>
      </c>
      <c r="C312" s="610" t="s">
        <v>1959</v>
      </c>
      <c r="D312" s="1158"/>
      <c r="E312" s="656" t="s">
        <v>1583</v>
      </c>
      <c r="F312" s="422" t="s">
        <v>2121</v>
      </c>
      <c r="G312" s="379" t="s">
        <v>1433</v>
      </c>
      <c r="H312" s="374">
        <f>'F15 PROG. ACTIVIDADES'!AA312</f>
        <v>0</v>
      </c>
      <c r="I312" s="374">
        <f>'F15 PROG. ACTIVIDADES'!M312</f>
        <v>60</v>
      </c>
      <c r="J312" s="700">
        <f t="shared" si="18"/>
        <v>0</v>
      </c>
      <c r="K312" s="701">
        <f t="shared" si="19"/>
        <v>0</v>
      </c>
      <c r="L312" s="191"/>
      <c r="M312" s="191"/>
      <c r="N312" s="191"/>
      <c r="O312" s="191"/>
      <c r="P312" s="191"/>
      <c r="Q312" s="191"/>
      <c r="R312" s="191"/>
      <c r="S312" s="191"/>
      <c r="T312" s="191"/>
      <c r="U312" s="191"/>
      <c r="V312" s="191"/>
      <c r="W312" s="191"/>
      <c r="X312" s="702">
        <f t="shared" si="20"/>
        <v>0</v>
      </c>
    </row>
    <row r="313" spans="1:24" ht="20.100000000000001" customHeight="1" x14ac:dyDescent="0.2">
      <c r="A313" s="626">
        <v>119</v>
      </c>
      <c r="B313" s="379" t="s">
        <v>2098</v>
      </c>
      <c r="C313" s="610" t="s">
        <v>1959</v>
      </c>
      <c r="D313" s="633" t="s">
        <v>1584</v>
      </c>
      <c r="E313" s="656" t="s">
        <v>1587</v>
      </c>
      <c r="F313" s="422" t="s">
        <v>2136</v>
      </c>
      <c r="G313" s="377" t="s">
        <v>1513</v>
      </c>
      <c r="H313" s="374">
        <f>'F15 PROG. ACTIVIDADES'!AA313</f>
        <v>0</v>
      </c>
      <c r="I313" s="374">
        <f>'F15 PROG. ACTIVIDADES'!M313</f>
        <v>360</v>
      </c>
      <c r="J313" s="700">
        <f t="shared" si="18"/>
        <v>0</v>
      </c>
      <c r="K313" s="701">
        <f t="shared" si="19"/>
        <v>0</v>
      </c>
      <c r="L313" s="377"/>
      <c r="M313" s="377"/>
      <c r="N313" s="377"/>
      <c r="O313" s="377"/>
      <c r="P313" s="377"/>
      <c r="Q313" s="377"/>
      <c r="R313" s="377"/>
      <c r="S313" s="377"/>
      <c r="T313" s="377"/>
      <c r="U313" s="377"/>
      <c r="V313" s="377"/>
      <c r="W313" s="377"/>
      <c r="X313" s="702">
        <f t="shared" si="20"/>
        <v>0</v>
      </c>
    </row>
    <row r="314" spans="1:24" ht="20.100000000000001" customHeight="1" x14ac:dyDescent="0.2">
      <c r="A314" s="669"/>
      <c r="B314" s="660"/>
      <c r="C314" s="661"/>
      <c r="D314" s="773" t="s">
        <v>1414</v>
      </c>
      <c r="E314" s="776"/>
      <c r="F314" s="780"/>
      <c r="G314" s="778"/>
      <c r="H314" s="374">
        <f>'F15 PROG. ACTIVIDADES'!AA314</f>
        <v>0</v>
      </c>
      <c r="I314" s="374">
        <f>'F15 PROG. ACTIVIDADES'!M314</f>
        <v>0</v>
      </c>
      <c r="J314" s="700">
        <f t="shared" si="18"/>
        <v>0</v>
      </c>
      <c r="K314" s="701">
        <f t="shared" si="19"/>
        <v>0</v>
      </c>
      <c r="L314" s="191"/>
      <c r="M314" s="191"/>
      <c r="N314" s="191"/>
      <c r="O314" s="191"/>
      <c r="P314" s="191"/>
      <c r="Q314" s="191"/>
      <c r="R314" s="191"/>
      <c r="S314" s="191"/>
      <c r="T314" s="191"/>
      <c r="U314" s="191"/>
      <c r="V314" s="191"/>
      <c r="W314" s="191"/>
      <c r="X314" s="702">
        <f t="shared" si="20"/>
        <v>0</v>
      </c>
    </row>
    <row r="315" spans="1:24" ht="38.25" x14ac:dyDescent="0.2">
      <c r="A315" s="626">
        <f>A313+1</f>
        <v>120</v>
      </c>
      <c r="B315" s="379" t="s">
        <v>2150</v>
      </c>
      <c r="C315" s="610"/>
      <c r="D315" s="616" t="s">
        <v>1415</v>
      </c>
      <c r="E315" s="604" t="s">
        <v>1420</v>
      </c>
      <c r="F315" s="377" t="s">
        <v>2151</v>
      </c>
      <c r="G315" s="377" t="s">
        <v>1417</v>
      </c>
      <c r="H315" s="374">
        <f>'F15 PROG. ACTIVIDADES'!AA315</f>
        <v>0</v>
      </c>
      <c r="I315" s="374">
        <f>'F15 PROG. ACTIVIDADES'!M315</f>
        <v>240</v>
      </c>
      <c r="J315" s="700">
        <f t="shared" si="18"/>
        <v>0</v>
      </c>
      <c r="K315" s="701">
        <f t="shared" si="19"/>
        <v>0</v>
      </c>
      <c r="L315" s="191"/>
      <c r="M315" s="191"/>
      <c r="N315" s="191"/>
      <c r="O315" s="191"/>
      <c r="P315" s="191"/>
      <c r="Q315" s="191"/>
      <c r="R315" s="191"/>
      <c r="S315" s="191"/>
      <c r="T315" s="191"/>
      <c r="U315" s="191"/>
      <c r="V315" s="191"/>
      <c r="W315" s="191"/>
      <c r="X315" s="702">
        <f t="shared" si="20"/>
        <v>0</v>
      </c>
    </row>
    <row r="316" spans="1:24" ht="66" customHeight="1" x14ac:dyDescent="0.2">
      <c r="A316" s="626">
        <f t="shared" ref="A316:A319" si="21">A315+1</f>
        <v>121</v>
      </c>
      <c r="B316" s="379" t="s">
        <v>2150</v>
      </c>
      <c r="C316" s="763"/>
      <c r="D316" s="764" t="s">
        <v>2501</v>
      </c>
      <c r="E316" s="604" t="s">
        <v>1425</v>
      </c>
      <c r="F316" s="377" t="s">
        <v>2151</v>
      </c>
      <c r="G316" s="377" t="s">
        <v>1422</v>
      </c>
      <c r="H316" s="374">
        <f>'F15 PROG. ACTIVIDADES'!AA316</f>
        <v>0</v>
      </c>
      <c r="I316" s="374">
        <f>'F15 PROG. ACTIVIDADES'!M316</f>
        <v>30</v>
      </c>
      <c r="J316" s="700">
        <f t="shared" si="18"/>
        <v>0</v>
      </c>
      <c r="K316" s="701">
        <f t="shared" si="19"/>
        <v>0</v>
      </c>
      <c r="L316" s="191"/>
      <c r="M316" s="191"/>
      <c r="N316" s="191"/>
      <c r="O316" s="191"/>
      <c r="P316" s="191"/>
      <c r="Q316" s="191"/>
      <c r="R316" s="191"/>
      <c r="S316" s="191"/>
      <c r="T316" s="191"/>
      <c r="U316" s="191"/>
      <c r="V316" s="191"/>
      <c r="W316" s="191"/>
      <c r="X316" s="702">
        <f t="shared" si="20"/>
        <v>0</v>
      </c>
    </row>
    <row r="317" spans="1:24" ht="55.5" customHeight="1" x14ac:dyDescent="0.2">
      <c r="A317" s="626">
        <f t="shared" si="21"/>
        <v>122</v>
      </c>
      <c r="B317" s="379" t="s">
        <v>2150</v>
      </c>
      <c r="C317" s="763"/>
      <c r="D317" s="764" t="s">
        <v>2502</v>
      </c>
      <c r="E317" s="604" t="s">
        <v>1428</v>
      </c>
      <c r="F317" s="377" t="s">
        <v>2151</v>
      </c>
      <c r="G317" s="377" t="s">
        <v>2536</v>
      </c>
      <c r="H317" s="374">
        <f>'F15 PROG. ACTIVIDADES'!AA317</f>
        <v>0</v>
      </c>
      <c r="I317" s="374">
        <f>'F15 PROG. ACTIVIDADES'!M317</f>
        <v>60</v>
      </c>
      <c r="J317" s="700">
        <f t="shared" si="18"/>
        <v>0</v>
      </c>
      <c r="K317" s="701">
        <f t="shared" si="19"/>
        <v>0</v>
      </c>
      <c r="L317" s="191"/>
      <c r="M317" s="191"/>
      <c r="N317" s="191"/>
      <c r="O317" s="191"/>
      <c r="P317" s="191"/>
      <c r="Q317" s="191"/>
      <c r="R317" s="191"/>
      <c r="S317" s="191"/>
      <c r="T317" s="191"/>
      <c r="U317" s="191"/>
      <c r="V317" s="191"/>
      <c r="W317" s="191"/>
      <c r="X317" s="702">
        <f t="shared" si="20"/>
        <v>0</v>
      </c>
    </row>
    <row r="318" spans="1:24" ht="87" customHeight="1" x14ac:dyDescent="0.2">
      <c r="A318" s="626">
        <f t="shared" si="21"/>
        <v>123</v>
      </c>
      <c r="B318" s="379" t="s">
        <v>2150</v>
      </c>
      <c r="C318" s="610"/>
      <c r="D318" s="758" t="s">
        <v>1429</v>
      </c>
      <c r="E318" s="604" t="s">
        <v>1431</v>
      </c>
      <c r="F318" s="377" t="s">
        <v>2151</v>
      </c>
      <c r="G318" s="377" t="s">
        <v>2536</v>
      </c>
      <c r="H318" s="374">
        <f>'F15 PROG. ACTIVIDADES'!AA318</f>
        <v>0</v>
      </c>
      <c r="I318" s="374">
        <f>'F15 PROG. ACTIVIDADES'!M318</f>
        <v>60</v>
      </c>
      <c r="J318" s="700">
        <f t="shared" si="18"/>
        <v>0</v>
      </c>
      <c r="K318" s="701">
        <f t="shared" si="19"/>
        <v>0</v>
      </c>
      <c r="L318" s="191"/>
      <c r="M318" s="191"/>
      <c r="N318" s="191"/>
      <c r="O318" s="191"/>
      <c r="P318" s="191"/>
      <c r="Q318" s="191"/>
      <c r="R318" s="191"/>
      <c r="S318" s="191"/>
      <c r="T318" s="191"/>
      <c r="U318" s="191"/>
      <c r="V318" s="191"/>
      <c r="W318" s="191"/>
      <c r="X318" s="702">
        <f t="shared" si="20"/>
        <v>0</v>
      </c>
    </row>
    <row r="319" spans="1:24" ht="47.25" customHeight="1" x14ac:dyDescent="0.2">
      <c r="A319" s="626">
        <f t="shared" si="21"/>
        <v>124</v>
      </c>
      <c r="B319" s="379" t="s">
        <v>2150</v>
      </c>
      <c r="C319" s="610"/>
      <c r="D319" s="608" t="s">
        <v>1432</v>
      </c>
      <c r="E319" s="604" t="s">
        <v>1435</v>
      </c>
      <c r="F319" s="377" t="s">
        <v>2151</v>
      </c>
      <c r="G319" s="377" t="s">
        <v>1433</v>
      </c>
      <c r="H319" s="374">
        <f>'F15 PROG. ACTIVIDADES'!AA319</f>
        <v>0</v>
      </c>
      <c r="I319" s="374">
        <f>'F15 PROG. ACTIVIDADES'!M319</f>
        <v>60</v>
      </c>
      <c r="J319" s="700">
        <f t="shared" si="18"/>
        <v>0</v>
      </c>
      <c r="K319" s="701">
        <f t="shared" si="19"/>
        <v>0</v>
      </c>
      <c r="L319" s="688"/>
      <c r="M319" s="688"/>
      <c r="N319" s="688"/>
      <c r="O319" s="688"/>
      <c r="P319" s="688"/>
      <c r="Q319" s="688"/>
      <c r="R319" s="688"/>
      <c r="S319" s="688"/>
      <c r="T319" s="688"/>
      <c r="U319" s="688"/>
      <c r="V319" s="688"/>
      <c r="W319" s="688"/>
      <c r="X319" s="702">
        <f t="shared" si="20"/>
        <v>0</v>
      </c>
    </row>
    <row r="320" spans="1:24" ht="20.100000000000001" customHeight="1" x14ac:dyDescent="0.2">
      <c r="A320" s="671"/>
      <c r="B320" s="672"/>
      <c r="C320" s="673"/>
      <c r="D320" s="787" t="s">
        <v>169</v>
      </c>
      <c r="E320" s="789"/>
      <c r="F320" s="790"/>
      <c r="G320" s="790"/>
      <c r="H320" s="790"/>
      <c r="I320" s="790"/>
      <c r="J320" s="790"/>
      <c r="K320" s="790"/>
      <c r="L320" s="790"/>
      <c r="M320" s="790"/>
      <c r="N320" s="790"/>
      <c r="O320" s="790"/>
      <c r="P320" s="790"/>
      <c r="Q320" s="790"/>
      <c r="R320" s="790"/>
      <c r="S320" s="790"/>
      <c r="T320" s="790"/>
      <c r="U320" s="790"/>
      <c r="V320" s="790"/>
      <c r="W320" s="790"/>
      <c r="X320" s="702">
        <f t="shared" si="20"/>
        <v>0</v>
      </c>
    </row>
    <row r="321" spans="1:24" ht="45.75" customHeight="1" x14ac:dyDescent="0.2">
      <c r="A321" s="674">
        <f>A319+1</f>
        <v>125</v>
      </c>
      <c r="B321" s="379" t="s">
        <v>169</v>
      </c>
      <c r="C321" s="610"/>
      <c r="D321" s="670" t="s">
        <v>2152</v>
      </c>
      <c r="E321" s="604" t="s">
        <v>2153</v>
      </c>
      <c r="F321" s="377" t="s">
        <v>2154</v>
      </c>
      <c r="G321" s="377" t="s">
        <v>2155</v>
      </c>
      <c r="H321" s="374">
        <f>'F15 PROG. ACTIVIDADES'!AA321</f>
        <v>0</v>
      </c>
      <c r="I321" s="374">
        <f>'F15 PROG. ACTIVIDADES'!M321</f>
        <v>180</v>
      </c>
      <c r="J321" s="700">
        <f t="shared" si="18"/>
        <v>0</v>
      </c>
      <c r="K321" s="701">
        <f t="shared" si="19"/>
        <v>0</v>
      </c>
      <c r="L321" s="377"/>
      <c r="M321" s="377"/>
      <c r="N321" s="377"/>
      <c r="O321" s="377"/>
      <c r="P321" s="377"/>
      <c r="Q321" s="377"/>
      <c r="R321" s="377"/>
      <c r="S321" s="377"/>
      <c r="T321" s="377"/>
      <c r="U321" s="377"/>
      <c r="V321" s="377"/>
      <c r="W321" s="377"/>
      <c r="X321" s="702">
        <f t="shared" si="20"/>
        <v>0</v>
      </c>
    </row>
    <row r="322" spans="1:24" ht="20.100000000000001" customHeight="1" x14ac:dyDescent="0.2">
      <c r="A322" s="677"/>
      <c r="B322" s="678"/>
      <c r="C322" s="679"/>
      <c r="D322" s="782" t="s">
        <v>2159</v>
      </c>
      <c r="E322" s="776"/>
      <c r="F322" s="780"/>
      <c r="G322" s="778"/>
      <c r="H322" s="374">
        <f>'F15 PROG. ACTIVIDADES'!AA322</f>
        <v>0</v>
      </c>
      <c r="I322" s="374">
        <f>'F15 PROG. ACTIVIDADES'!M322</f>
        <v>0</v>
      </c>
      <c r="J322" s="700">
        <f t="shared" si="18"/>
        <v>0</v>
      </c>
      <c r="K322" s="701">
        <f t="shared" si="19"/>
        <v>0</v>
      </c>
      <c r="L322" s="191"/>
      <c r="M322" s="191"/>
      <c r="N322" s="191"/>
      <c r="O322" s="191"/>
      <c r="P322" s="191"/>
      <c r="Q322" s="191"/>
      <c r="R322" s="191"/>
      <c r="S322" s="191"/>
      <c r="T322" s="191"/>
      <c r="U322" s="191"/>
      <c r="V322" s="191"/>
      <c r="W322" s="191"/>
      <c r="X322" s="702">
        <f t="shared" si="20"/>
        <v>0</v>
      </c>
    </row>
    <row r="323" spans="1:24" ht="64.5" customHeight="1" x14ac:dyDescent="0.2">
      <c r="A323" s="674">
        <f>A321+1</f>
        <v>126</v>
      </c>
      <c r="B323" s="379" t="s">
        <v>169</v>
      </c>
      <c r="C323" s="610"/>
      <c r="D323" s="683" t="s">
        <v>2160</v>
      </c>
      <c r="E323" s="604" t="s">
        <v>2161</v>
      </c>
      <c r="F323" s="377" t="s">
        <v>2154</v>
      </c>
      <c r="G323" s="409" t="s">
        <v>2162</v>
      </c>
      <c r="H323" s="374">
        <f>'F15 PROG. ACTIVIDADES'!AA323</f>
        <v>0</v>
      </c>
      <c r="I323" s="374">
        <f>'F15 PROG. ACTIVIDADES'!M323</f>
        <v>180</v>
      </c>
      <c r="J323" s="700">
        <f t="shared" si="18"/>
        <v>0</v>
      </c>
      <c r="K323" s="701">
        <f t="shared" si="19"/>
        <v>0</v>
      </c>
      <c r="L323" s="409"/>
      <c r="M323" s="409"/>
      <c r="N323" s="409"/>
      <c r="O323" s="409"/>
      <c r="P323" s="409"/>
      <c r="Q323" s="409"/>
      <c r="R323" s="409"/>
      <c r="S323" s="409"/>
      <c r="T323" s="409"/>
      <c r="U323" s="409"/>
      <c r="V323" s="409"/>
      <c r="W323" s="409"/>
      <c r="X323" s="702">
        <f t="shared" si="20"/>
        <v>0</v>
      </c>
    </row>
    <row r="324" spans="1:24" ht="20.100000000000001" customHeight="1" x14ac:dyDescent="0.2">
      <c r="A324" s="684"/>
      <c r="B324" s="660"/>
      <c r="C324" s="661"/>
      <c r="D324" s="782" t="s">
        <v>2165</v>
      </c>
      <c r="E324" s="776"/>
      <c r="F324" s="780"/>
      <c r="G324" s="783"/>
      <c r="H324" s="374">
        <f>'F15 PROG. ACTIVIDADES'!AA324</f>
        <v>0</v>
      </c>
      <c r="I324" s="374">
        <f>'F15 PROG. ACTIVIDADES'!M324</f>
        <v>0</v>
      </c>
      <c r="J324" s="700">
        <f t="shared" si="18"/>
        <v>0</v>
      </c>
      <c r="K324" s="701">
        <f t="shared" si="19"/>
        <v>0</v>
      </c>
      <c r="L324" s="191"/>
      <c r="M324" s="191"/>
      <c r="N324" s="191"/>
      <c r="O324" s="191"/>
      <c r="P324" s="191"/>
      <c r="Q324" s="191"/>
      <c r="R324" s="191"/>
      <c r="S324" s="191"/>
      <c r="T324" s="191"/>
      <c r="U324" s="191"/>
      <c r="V324" s="191"/>
      <c r="W324" s="191"/>
      <c r="X324" s="702">
        <f t="shared" si="20"/>
        <v>0</v>
      </c>
    </row>
    <row r="325" spans="1:24" ht="62.25" customHeight="1" x14ac:dyDescent="0.2">
      <c r="A325" s="674">
        <f>A323+1</f>
        <v>127</v>
      </c>
      <c r="B325" s="379" t="s">
        <v>169</v>
      </c>
      <c r="C325" s="610"/>
      <c r="D325" s="683" t="s">
        <v>2166</v>
      </c>
      <c r="E325" s="604" t="s">
        <v>2167</v>
      </c>
      <c r="F325" s="377" t="s">
        <v>2154</v>
      </c>
      <c r="G325" s="377" t="s">
        <v>1173</v>
      </c>
      <c r="H325" s="374">
        <f>'F15 PROG. ACTIVIDADES'!AA325</f>
        <v>0</v>
      </c>
      <c r="I325" s="374">
        <f>'F15 PROG. ACTIVIDADES'!M325</f>
        <v>180</v>
      </c>
      <c r="J325" s="700">
        <f t="shared" si="18"/>
        <v>0</v>
      </c>
      <c r="K325" s="701">
        <f t="shared" si="19"/>
        <v>0</v>
      </c>
      <c r="L325" s="191"/>
      <c r="M325" s="191"/>
      <c r="N325" s="191"/>
      <c r="O325" s="191"/>
      <c r="P325" s="191"/>
      <c r="Q325" s="191"/>
      <c r="R325" s="191"/>
      <c r="S325" s="191"/>
      <c r="T325" s="191"/>
      <c r="U325" s="191"/>
      <c r="V325" s="191"/>
      <c r="W325" s="191"/>
      <c r="X325" s="702">
        <f t="shared" si="20"/>
        <v>0</v>
      </c>
    </row>
    <row r="326" spans="1:24" ht="59.25" customHeight="1" x14ac:dyDescent="0.2">
      <c r="A326" s="626">
        <f t="shared" ref="A326" si="22">A325+1</f>
        <v>128</v>
      </c>
      <c r="B326" s="379" t="s">
        <v>169</v>
      </c>
      <c r="C326" s="610"/>
      <c r="D326" s="683" t="s">
        <v>2170</v>
      </c>
      <c r="E326" s="604" t="s">
        <v>2171</v>
      </c>
      <c r="F326" s="377" t="s">
        <v>2154</v>
      </c>
      <c r="G326" s="377" t="s">
        <v>1173</v>
      </c>
      <c r="H326" s="374">
        <f>'F15 PROG. ACTIVIDADES'!AA326</f>
        <v>0</v>
      </c>
      <c r="I326" s="374">
        <f>'F15 PROG. ACTIVIDADES'!M326</f>
        <v>180</v>
      </c>
      <c r="J326" s="700">
        <f t="shared" si="18"/>
        <v>0</v>
      </c>
      <c r="K326" s="701">
        <f t="shared" si="19"/>
        <v>0</v>
      </c>
      <c r="L326" s="409"/>
      <c r="M326" s="409"/>
      <c r="N326" s="409"/>
      <c r="O326" s="409"/>
      <c r="P326" s="409"/>
      <c r="Q326" s="409"/>
      <c r="R326" s="409"/>
      <c r="S326" s="409"/>
      <c r="T326" s="409"/>
      <c r="U326" s="409"/>
      <c r="V326" s="409"/>
      <c r="W326" s="409"/>
      <c r="X326" s="702">
        <f t="shared" si="20"/>
        <v>0</v>
      </c>
    </row>
    <row r="327" spans="1:24" ht="20.100000000000001" customHeight="1" x14ac:dyDescent="0.2">
      <c r="A327" s="684"/>
      <c r="B327" s="660"/>
      <c r="C327" s="661"/>
      <c r="D327" s="782" t="s">
        <v>2175</v>
      </c>
      <c r="E327" s="776"/>
      <c r="F327" s="780"/>
      <c r="G327" s="783"/>
      <c r="H327" s="374">
        <f>'F15 PROG. ACTIVIDADES'!AA327</f>
        <v>0</v>
      </c>
      <c r="I327" s="374">
        <f>'F15 PROG. ACTIVIDADES'!M327</f>
        <v>0</v>
      </c>
      <c r="J327" s="700">
        <f t="shared" si="18"/>
        <v>0</v>
      </c>
      <c r="K327" s="701">
        <f t="shared" si="19"/>
        <v>0</v>
      </c>
      <c r="L327" s="191"/>
      <c r="M327" s="191"/>
      <c r="N327" s="191"/>
      <c r="O327" s="191"/>
      <c r="P327" s="191"/>
      <c r="Q327" s="191"/>
      <c r="R327" s="191"/>
      <c r="S327" s="191"/>
      <c r="T327" s="191"/>
      <c r="U327" s="191"/>
      <c r="V327" s="191"/>
      <c r="W327" s="191"/>
      <c r="X327" s="702">
        <f t="shared" si="20"/>
        <v>0</v>
      </c>
    </row>
    <row r="328" spans="1:24" ht="49.5" customHeight="1" x14ac:dyDescent="0.2">
      <c r="A328" s="674">
        <f>A326+1</f>
        <v>129</v>
      </c>
      <c r="B328" s="379" t="s">
        <v>169</v>
      </c>
      <c r="C328" s="610"/>
      <c r="D328" s="683" t="s">
        <v>2176</v>
      </c>
      <c r="E328" s="604" t="s">
        <v>2177</v>
      </c>
      <c r="F328" s="377" t="s">
        <v>2154</v>
      </c>
      <c r="G328" s="409" t="s">
        <v>2178</v>
      </c>
      <c r="H328" s="374">
        <f>'F15 PROG. ACTIVIDADES'!AA328</f>
        <v>0</v>
      </c>
      <c r="I328" s="374">
        <f>'F15 PROG. ACTIVIDADES'!M328</f>
        <v>180</v>
      </c>
      <c r="J328" s="700">
        <f t="shared" si="18"/>
        <v>0</v>
      </c>
      <c r="K328" s="701">
        <f t="shared" si="19"/>
        <v>0</v>
      </c>
      <c r="L328" s="409"/>
      <c r="M328" s="409"/>
      <c r="N328" s="409"/>
      <c r="O328" s="409"/>
      <c r="P328" s="409"/>
      <c r="Q328" s="409"/>
      <c r="R328" s="409"/>
      <c r="S328" s="409"/>
      <c r="T328" s="409"/>
      <c r="U328" s="409"/>
      <c r="V328" s="409"/>
      <c r="W328" s="409"/>
      <c r="X328" s="702">
        <f t="shared" si="20"/>
        <v>0</v>
      </c>
    </row>
    <row r="329" spans="1:24" ht="20.100000000000001" customHeight="1" x14ac:dyDescent="0.2">
      <c r="A329" s="684"/>
      <c r="B329" s="660"/>
      <c r="C329" s="661"/>
      <c r="D329" s="782" t="s">
        <v>2181</v>
      </c>
      <c r="E329" s="776"/>
      <c r="F329" s="780"/>
      <c r="G329" s="783"/>
      <c r="H329" s="374">
        <f>'F15 PROG. ACTIVIDADES'!AA329</f>
        <v>0</v>
      </c>
      <c r="I329" s="374">
        <f>'F15 PROG. ACTIVIDADES'!M329</f>
        <v>0</v>
      </c>
      <c r="J329" s="700">
        <f t="shared" si="18"/>
        <v>0</v>
      </c>
      <c r="K329" s="701">
        <f t="shared" si="19"/>
        <v>0</v>
      </c>
      <c r="L329" s="191"/>
      <c r="M329" s="191"/>
      <c r="N329" s="191"/>
      <c r="O329" s="191"/>
      <c r="P329" s="191"/>
      <c r="Q329" s="191"/>
      <c r="R329" s="191"/>
      <c r="S329" s="191"/>
      <c r="T329" s="191"/>
      <c r="U329" s="191"/>
      <c r="V329" s="191"/>
      <c r="W329" s="191"/>
      <c r="X329" s="702">
        <f t="shared" si="20"/>
        <v>0</v>
      </c>
    </row>
    <row r="330" spans="1:24" ht="57" customHeight="1" x14ac:dyDescent="0.2">
      <c r="A330" s="674">
        <f>A328+1</f>
        <v>130</v>
      </c>
      <c r="B330" s="379" t="s">
        <v>169</v>
      </c>
      <c r="C330" s="610"/>
      <c r="D330" s="683" t="s">
        <v>2182</v>
      </c>
      <c r="E330" s="604" t="s">
        <v>2183</v>
      </c>
      <c r="F330" s="377" t="s">
        <v>2154</v>
      </c>
      <c r="G330" s="409" t="s">
        <v>1173</v>
      </c>
      <c r="H330" s="374">
        <f>'F15 PROG. ACTIVIDADES'!AA330</f>
        <v>0</v>
      </c>
      <c r="I330" s="374">
        <f>'F15 PROG. ACTIVIDADES'!M330</f>
        <v>180</v>
      </c>
      <c r="J330" s="700">
        <f t="shared" si="18"/>
        <v>0</v>
      </c>
      <c r="K330" s="701">
        <f t="shared" si="19"/>
        <v>0</v>
      </c>
      <c r="L330" s="822"/>
      <c r="M330" s="822"/>
      <c r="N330" s="822"/>
      <c r="O330" s="822"/>
      <c r="P330" s="822"/>
      <c r="Q330" s="822"/>
      <c r="R330" s="822"/>
      <c r="S330" s="822"/>
      <c r="T330" s="822"/>
      <c r="U330" s="822"/>
      <c r="V330" s="822"/>
      <c r="W330" s="822"/>
      <c r="X330" s="702">
        <f t="shared" si="20"/>
        <v>0</v>
      </c>
    </row>
    <row r="331" spans="1:24" ht="20.100000000000001" customHeight="1" x14ac:dyDescent="0.2">
      <c r="A331" s="684"/>
      <c r="B331" s="660"/>
      <c r="C331" s="661"/>
      <c r="D331" s="782" t="s">
        <v>2187</v>
      </c>
      <c r="E331" s="776"/>
      <c r="F331" s="780"/>
      <c r="G331" s="780"/>
      <c r="H331" s="780"/>
      <c r="I331" s="780"/>
      <c r="J331" s="780"/>
      <c r="K331" s="780"/>
      <c r="L331" s="780"/>
      <c r="M331" s="780"/>
      <c r="N331" s="780"/>
      <c r="O331" s="780"/>
      <c r="P331" s="780"/>
      <c r="Q331" s="780"/>
      <c r="R331" s="780"/>
      <c r="S331" s="780"/>
      <c r="T331" s="780"/>
      <c r="U331" s="780"/>
      <c r="V331" s="780"/>
      <c r="W331" s="780"/>
      <c r="X331" s="702">
        <f t="shared" si="20"/>
        <v>0</v>
      </c>
    </row>
    <row r="332" spans="1:24" ht="57" customHeight="1" x14ac:dyDescent="0.2">
      <c r="A332" s="674">
        <f>A330+1</f>
        <v>131</v>
      </c>
      <c r="B332" s="379" t="s">
        <v>169</v>
      </c>
      <c r="C332" s="610"/>
      <c r="D332" s="683" t="s">
        <v>2188</v>
      </c>
      <c r="E332" s="604" t="s">
        <v>2189</v>
      </c>
      <c r="F332" s="377" t="s">
        <v>2190</v>
      </c>
      <c r="G332" s="409" t="s">
        <v>2191</v>
      </c>
      <c r="H332" s="374">
        <f>'F15 PROG. ACTIVIDADES'!AA332</f>
        <v>0</v>
      </c>
      <c r="I332" s="374">
        <f>'F15 PROG. ACTIVIDADES'!M332</f>
        <v>360</v>
      </c>
      <c r="J332" s="700">
        <f t="shared" si="18"/>
        <v>0</v>
      </c>
      <c r="K332" s="701">
        <f t="shared" si="19"/>
        <v>0</v>
      </c>
      <c r="L332" s="191"/>
      <c r="M332" s="191"/>
      <c r="N332" s="191"/>
      <c r="O332" s="191"/>
      <c r="P332" s="191"/>
      <c r="Q332" s="191"/>
      <c r="R332" s="191"/>
      <c r="S332" s="191"/>
      <c r="T332" s="191"/>
      <c r="U332" s="191"/>
      <c r="V332" s="191"/>
      <c r="W332" s="191"/>
      <c r="X332" s="702">
        <f t="shared" si="20"/>
        <v>0</v>
      </c>
    </row>
    <row r="333" spans="1:24" ht="57" customHeight="1" x14ac:dyDescent="0.2">
      <c r="A333" s="626">
        <f t="shared" ref="A333" si="23">A332+1</f>
        <v>132</v>
      </c>
      <c r="B333" s="379" t="s">
        <v>169</v>
      </c>
      <c r="C333" s="610"/>
      <c r="D333" s="683" t="s">
        <v>2194</v>
      </c>
      <c r="E333" s="604" t="s">
        <v>2195</v>
      </c>
      <c r="F333" s="377" t="s">
        <v>2154</v>
      </c>
      <c r="G333" s="409" t="s">
        <v>1173</v>
      </c>
      <c r="H333" s="374">
        <f>'F15 PROG. ACTIVIDADES'!AA333</f>
        <v>0</v>
      </c>
      <c r="I333" s="374">
        <f>'F15 PROG. ACTIVIDADES'!M333</f>
        <v>360</v>
      </c>
      <c r="J333" s="700">
        <f t="shared" si="18"/>
        <v>0</v>
      </c>
      <c r="K333" s="701">
        <f t="shared" si="19"/>
        <v>0</v>
      </c>
      <c r="L333" s="822"/>
      <c r="M333" s="822"/>
      <c r="N333" s="822"/>
      <c r="O333" s="822"/>
      <c r="P333" s="822"/>
      <c r="Q333" s="822"/>
      <c r="R333" s="822"/>
      <c r="S333" s="822"/>
      <c r="T333" s="822"/>
      <c r="U333" s="822"/>
      <c r="V333" s="822"/>
      <c r="W333" s="822"/>
      <c r="X333" s="702">
        <f t="shared" si="20"/>
        <v>0</v>
      </c>
    </row>
    <row r="334" spans="1:24" ht="20.100000000000001" customHeight="1" x14ac:dyDescent="0.2">
      <c r="A334" s="684"/>
      <c r="B334" s="660"/>
      <c r="C334" s="661"/>
      <c r="D334" s="782" t="s">
        <v>2198</v>
      </c>
      <c r="E334" s="776"/>
      <c r="F334" s="780"/>
      <c r="G334" s="780"/>
      <c r="H334" s="780"/>
      <c r="I334" s="780"/>
      <c r="J334" s="780"/>
      <c r="K334" s="780"/>
      <c r="L334" s="780"/>
      <c r="M334" s="780"/>
      <c r="N334" s="780"/>
      <c r="O334" s="780"/>
      <c r="P334" s="780"/>
      <c r="Q334" s="780"/>
      <c r="R334" s="780"/>
      <c r="S334" s="780"/>
      <c r="T334" s="780"/>
      <c r="U334" s="780"/>
      <c r="V334" s="780"/>
      <c r="W334" s="780"/>
      <c r="X334" s="702">
        <f t="shared" si="20"/>
        <v>0</v>
      </c>
    </row>
    <row r="335" spans="1:24" ht="69.75" customHeight="1" x14ac:dyDescent="0.2">
      <c r="A335" s="674">
        <f>A333+1</f>
        <v>133</v>
      </c>
      <c r="B335" s="379" t="s">
        <v>169</v>
      </c>
      <c r="C335" s="610"/>
      <c r="D335" s="683" t="s">
        <v>2199</v>
      </c>
      <c r="E335" s="604" t="s">
        <v>2200</v>
      </c>
      <c r="F335" s="377" t="s">
        <v>2190</v>
      </c>
      <c r="G335" s="409" t="s">
        <v>1173</v>
      </c>
      <c r="H335" s="374">
        <f>'F15 PROG. ACTIVIDADES'!AA335</f>
        <v>0</v>
      </c>
      <c r="I335" s="374">
        <f>'F15 PROG. ACTIVIDADES'!M335</f>
        <v>180</v>
      </c>
      <c r="J335" s="700">
        <f t="shared" si="18"/>
        <v>0</v>
      </c>
      <c r="K335" s="701">
        <f t="shared" si="19"/>
        <v>0</v>
      </c>
      <c r="L335" s="409"/>
      <c r="M335" s="409"/>
      <c r="N335" s="409"/>
      <c r="O335" s="409"/>
      <c r="P335" s="409"/>
      <c r="Q335" s="409"/>
      <c r="R335" s="409"/>
      <c r="S335" s="409"/>
      <c r="T335" s="409"/>
      <c r="U335" s="409"/>
      <c r="V335" s="409"/>
      <c r="W335" s="409"/>
      <c r="X335" s="702">
        <f t="shared" si="20"/>
        <v>0</v>
      </c>
    </row>
    <row r="336" spans="1:24" ht="20.100000000000001" customHeight="1" x14ac:dyDescent="0.2">
      <c r="A336" s="684"/>
      <c r="B336" s="660"/>
      <c r="C336" s="661"/>
      <c r="D336" s="782" t="s">
        <v>2203</v>
      </c>
      <c r="E336" s="776"/>
      <c r="F336" s="780"/>
      <c r="G336" s="780"/>
      <c r="H336" s="780"/>
      <c r="I336" s="780"/>
      <c r="J336" s="780"/>
      <c r="K336" s="780"/>
      <c r="L336" s="780"/>
      <c r="M336" s="780"/>
      <c r="N336" s="780"/>
      <c r="O336" s="780"/>
      <c r="P336" s="780"/>
      <c r="Q336" s="780"/>
      <c r="R336" s="780"/>
      <c r="S336" s="780"/>
      <c r="T336" s="780"/>
      <c r="U336" s="780"/>
      <c r="V336" s="780"/>
      <c r="W336" s="780"/>
      <c r="X336" s="702">
        <f t="shared" ref="X336:X404" si="24">J336-K336</f>
        <v>0</v>
      </c>
    </row>
    <row r="337" spans="1:24" ht="60.75" customHeight="1" x14ac:dyDescent="0.2">
      <c r="A337" s="674">
        <f>A335+1</f>
        <v>134</v>
      </c>
      <c r="B337" s="379" t="s">
        <v>169</v>
      </c>
      <c r="C337" s="610"/>
      <c r="D337" s="683" t="s">
        <v>2204</v>
      </c>
      <c r="E337" s="604" t="s">
        <v>2161</v>
      </c>
      <c r="F337" s="377" t="s">
        <v>2205</v>
      </c>
      <c r="G337" s="409" t="s">
        <v>1173</v>
      </c>
      <c r="H337" s="374">
        <f>'F15 PROG. ACTIVIDADES'!AA337</f>
        <v>0</v>
      </c>
      <c r="I337" s="374">
        <f>'F15 PROG. ACTIVIDADES'!M337</f>
        <v>30</v>
      </c>
      <c r="J337" s="700">
        <f t="shared" ref="J337:J404" si="25">ROUND((H337*I337)/60,1)</f>
        <v>0</v>
      </c>
      <c r="K337" s="701">
        <f t="shared" ref="K337:K404" si="26">SUM(L337:W337)</f>
        <v>0</v>
      </c>
      <c r="L337" s="191"/>
      <c r="M337" s="191"/>
      <c r="N337" s="191"/>
      <c r="O337" s="191"/>
      <c r="P337" s="191"/>
      <c r="Q337" s="191"/>
      <c r="R337" s="191"/>
      <c r="S337" s="191"/>
      <c r="T337" s="191"/>
      <c r="U337" s="191"/>
      <c r="V337" s="191"/>
      <c r="W337" s="191"/>
      <c r="X337" s="702">
        <f t="shared" si="24"/>
        <v>0</v>
      </c>
    </row>
    <row r="338" spans="1:24" ht="60.75" customHeight="1" x14ac:dyDescent="0.2">
      <c r="A338" s="626">
        <f t="shared" ref="A338:A343" si="27">A337+1</f>
        <v>135</v>
      </c>
      <c r="B338" s="379" t="s">
        <v>169</v>
      </c>
      <c r="C338" s="610"/>
      <c r="D338" s="670" t="s">
        <v>2208</v>
      </c>
      <c r="E338" s="604" t="s">
        <v>2209</v>
      </c>
      <c r="F338" s="377" t="s">
        <v>2205</v>
      </c>
      <c r="G338" s="409" t="s">
        <v>1173</v>
      </c>
      <c r="H338" s="374">
        <f>'F15 PROG. ACTIVIDADES'!AA338</f>
        <v>0</v>
      </c>
      <c r="I338" s="374">
        <f>'F15 PROG. ACTIVIDADES'!M338</f>
        <v>60</v>
      </c>
      <c r="J338" s="700">
        <f t="shared" si="25"/>
        <v>0</v>
      </c>
      <c r="K338" s="701">
        <f t="shared" si="26"/>
        <v>0</v>
      </c>
      <c r="L338" s="191"/>
      <c r="M338" s="191"/>
      <c r="N338" s="191"/>
      <c r="O338" s="191"/>
      <c r="P338" s="191"/>
      <c r="Q338" s="191"/>
      <c r="R338" s="191"/>
      <c r="S338" s="191"/>
      <c r="T338" s="191"/>
      <c r="U338" s="191"/>
      <c r="V338" s="191"/>
      <c r="W338" s="191"/>
      <c r="X338" s="702">
        <f t="shared" si="24"/>
        <v>0</v>
      </c>
    </row>
    <row r="339" spans="1:24" ht="60.75" customHeight="1" x14ac:dyDescent="0.2">
      <c r="A339" s="626">
        <f t="shared" si="27"/>
        <v>136</v>
      </c>
      <c r="B339" s="379" t="s">
        <v>169</v>
      </c>
      <c r="C339" s="610"/>
      <c r="D339" s="670" t="s">
        <v>2212</v>
      </c>
      <c r="E339" s="604" t="s">
        <v>2213</v>
      </c>
      <c r="F339" s="377" t="s">
        <v>1404</v>
      </c>
      <c r="G339" s="409" t="s">
        <v>1173</v>
      </c>
      <c r="H339" s="374">
        <f>'F15 PROG. ACTIVIDADES'!AA339</f>
        <v>0</v>
      </c>
      <c r="I339" s="374">
        <f>'F15 PROG. ACTIVIDADES'!M339</f>
        <v>10</v>
      </c>
      <c r="J339" s="700">
        <f t="shared" si="25"/>
        <v>0</v>
      </c>
      <c r="K339" s="701">
        <f t="shared" si="26"/>
        <v>0</v>
      </c>
      <c r="L339" s="191"/>
      <c r="M339" s="191"/>
      <c r="N339" s="191"/>
      <c r="O339" s="191"/>
      <c r="P339" s="191"/>
      <c r="Q339" s="191"/>
      <c r="R339" s="191"/>
      <c r="S339" s="191"/>
      <c r="T339" s="191"/>
      <c r="U339" s="191"/>
      <c r="V339" s="191"/>
      <c r="W339" s="191"/>
      <c r="X339" s="702">
        <f t="shared" si="24"/>
        <v>0</v>
      </c>
    </row>
    <row r="340" spans="1:24" ht="60.75" customHeight="1" x14ac:dyDescent="0.2">
      <c r="A340" s="626">
        <f t="shared" si="27"/>
        <v>137</v>
      </c>
      <c r="B340" s="379" t="s">
        <v>169</v>
      </c>
      <c r="C340" s="610"/>
      <c r="D340" s="670" t="s">
        <v>2216</v>
      </c>
      <c r="E340" s="604" t="s">
        <v>2217</v>
      </c>
      <c r="F340" s="377" t="s">
        <v>1404</v>
      </c>
      <c r="G340" s="409" t="s">
        <v>1173</v>
      </c>
      <c r="H340" s="374">
        <f>'F15 PROG. ACTIVIDADES'!AA340</f>
        <v>0</v>
      </c>
      <c r="I340" s="374">
        <f>'F15 PROG. ACTIVIDADES'!M340</f>
        <v>10</v>
      </c>
      <c r="J340" s="700">
        <f t="shared" si="25"/>
        <v>0</v>
      </c>
      <c r="K340" s="701">
        <f t="shared" si="26"/>
        <v>0</v>
      </c>
      <c r="L340" s="191"/>
      <c r="M340" s="191"/>
      <c r="N340" s="191"/>
      <c r="O340" s="191"/>
      <c r="P340" s="191"/>
      <c r="Q340" s="191"/>
      <c r="R340" s="191"/>
      <c r="S340" s="191"/>
      <c r="T340" s="191"/>
      <c r="U340" s="191"/>
      <c r="V340" s="191"/>
      <c r="W340" s="191"/>
      <c r="X340" s="702">
        <f t="shared" si="24"/>
        <v>0</v>
      </c>
    </row>
    <row r="341" spans="1:24" ht="60.75" customHeight="1" x14ac:dyDescent="0.2">
      <c r="A341" s="626">
        <f t="shared" si="27"/>
        <v>138</v>
      </c>
      <c r="B341" s="379" t="s">
        <v>169</v>
      </c>
      <c r="C341" s="610"/>
      <c r="D341" s="670" t="s">
        <v>2218</v>
      </c>
      <c r="E341" s="604" t="s">
        <v>2219</v>
      </c>
      <c r="F341" s="377" t="s">
        <v>1404</v>
      </c>
      <c r="G341" s="409" t="s">
        <v>1173</v>
      </c>
      <c r="H341" s="374">
        <f>'F15 PROG. ACTIVIDADES'!AA341</f>
        <v>0</v>
      </c>
      <c r="I341" s="374">
        <f>'F15 PROG. ACTIVIDADES'!M341</f>
        <v>10</v>
      </c>
      <c r="J341" s="700">
        <f t="shared" si="25"/>
        <v>0</v>
      </c>
      <c r="K341" s="701">
        <f t="shared" si="26"/>
        <v>0</v>
      </c>
      <c r="L341" s="191"/>
      <c r="M341" s="191"/>
      <c r="N341" s="191"/>
      <c r="O341" s="191"/>
      <c r="P341" s="191"/>
      <c r="Q341" s="191"/>
      <c r="R341" s="191"/>
      <c r="S341" s="191"/>
      <c r="T341" s="191"/>
      <c r="U341" s="191"/>
      <c r="V341" s="191"/>
      <c r="W341" s="191"/>
      <c r="X341" s="702">
        <f t="shared" si="24"/>
        <v>0</v>
      </c>
    </row>
    <row r="342" spans="1:24" ht="60.75" customHeight="1" x14ac:dyDescent="0.2">
      <c r="A342" s="626">
        <f t="shared" si="27"/>
        <v>139</v>
      </c>
      <c r="B342" s="379" t="s">
        <v>169</v>
      </c>
      <c r="C342" s="610"/>
      <c r="D342" s="670" t="s">
        <v>2221</v>
      </c>
      <c r="E342" s="604" t="s">
        <v>2222</v>
      </c>
      <c r="F342" s="377" t="s">
        <v>1404</v>
      </c>
      <c r="G342" s="409" t="s">
        <v>1173</v>
      </c>
      <c r="H342" s="374">
        <f>'F15 PROG. ACTIVIDADES'!AA342</f>
        <v>0</v>
      </c>
      <c r="I342" s="374">
        <f>'F15 PROG. ACTIVIDADES'!M342</f>
        <v>120</v>
      </c>
      <c r="J342" s="700">
        <f t="shared" si="25"/>
        <v>0</v>
      </c>
      <c r="K342" s="701">
        <f t="shared" si="26"/>
        <v>0</v>
      </c>
      <c r="L342" s="191"/>
      <c r="M342" s="191"/>
      <c r="N342" s="191"/>
      <c r="O342" s="191"/>
      <c r="P342" s="191"/>
      <c r="Q342" s="191"/>
      <c r="R342" s="191"/>
      <c r="S342" s="191"/>
      <c r="T342" s="191"/>
      <c r="U342" s="191"/>
      <c r="V342" s="191"/>
      <c r="W342" s="191"/>
      <c r="X342" s="702">
        <f t="shared" si="24"/>
        <v>0</v>
      </c>
    </row>
    <row r="343" spans="1:24" ht="60.75" customHeight="1" x14ac:dyDescent="0.2">
      <c r="A343" s="626">
        <f t="shared" si="27"/>
        <v>140</v>
      </c>
      <c r="B343" s="379" t="s">
        <v>169</v>
      </c>
      <c r="C343" s="610"/>
      <c r="D343" s="683" t="s">
        <v>2224</v>
      </c>
      <c r="E343" s="604" t="s">
        <v>2225</v>
      </c>
      <c r="F343" s="377" t="s">
        <v>2205</v>
      </c>
      <c r="G343" s="409" t="s">
        <v>1173</v>
      </c>
      <c r="H343" s="374">
        <f>'F15 PROG. ACTIVIDADES'!AA343</f>
        <v>0</v>
      </c>
      <c r="I343" s="374">
        <f>'F15 PROG. ACTIVIDADES'!M343</f>
        <v>120</v>
      </c>
      <c r="J343" s="700">
        <f t="shared" si="25"/>
        <v>0</v>
      </c>
      <c r="K343" s="701">
        <f t="shared" si="26"/>
        <v>0</v>
      </c>
      <c r="L343" s="688"/>
      <c r="M343" s="688"/>
      <c r="N343" s="688"/>
      <c r="O343" s="688"/>
      <c r="P343" s="688"/>
      <c r="Q343" s="688"/>
      <c r="R343" s="688"/>
      <c r="S343" s="688"/>
      <c r="T343" s="688"/>
      <c r="U343" s="688"/>
      <c r="V343" s="688"/>
      <c r="W343" s="688"/>
      <c r="X343" s="702">
        <f t="shared" si="24"/>
        <v>0</v>
      </c>
    </row>
    <row r="344" spans="1:24" ht="20.100000000000001" customHeight="1" x14ac:dyDescent="0.2">
      <c r="A344" s="684"/>
      <c r="B344" s="660"/>
      <c r="C344" s="661"/>
      <c r="D344" s="773" t="s">
        <v>2228</v>
      </c>
      <c r="E344" s="776"/>
      <c r="F344" s="780"/>
      <c r="G344" s="780"/>
      <c r="H344" s="780"/>
      <c r="I344" s="780"/>
      <c r="J344" s="780"/>
      <c r="K344" s="780"/>
      <c r="L344" s="780"/>
      <c r="M344" s="780"/>
      <c r="N344" s="780"/>
      <c r="O344" s="780"/>
      <c r="P344" s="780"/>
      <c r="Q344" s="780"/>
      <c r="R344" s="780"/>
      <c r="S344" s="780"/>
      <c r="T344" s="780"/>
      <c r="U344" s="780"/>
      <c r="V344" s="780"/>
      <c r="W344" s="780"/>
      <c r="X344" s="702">
        <f t="shared" si="24"/>
        <v>0</v>
      </c>
    </row>
    <row r="345" spans="1:24" ht="58.5" customHeight="1" x14ac:dyDescent="0.2">
      <c r="A345" s="674">
        <f>A343+1</f>
        <v>141</v>
      </c>
      <c r="B345" s="379" t="s">
        <v>1172</v>
      </c>
      <c r="C345" s="610"/>
      <c r="D345" s="608" t="s">
        <v>2229</v>
      </c>
      <c r="E345" s="604" t="s">
        <v>2230</v>
      </c>
      <c r="F345" s="688"/>
      <c r="G345" s="377" t="s">
        <v>2231</v>
      </c>
      <c r="H345" s="374">
        <f>'F15 PROG. ACTIVIDADES'!AA345</f>
        <v>0</v>
      </c>
      <c r="I345" s="374">
        <f>'F15 PROG. ACTIVIDADES'!M345</f>
        <v>10</v>
      </c>
      <c r="J345" s="700">
        <f t="shared" si="25"/>
        <v>0</v>
      </c>
      <c r="K345" s="701">
        <f t="shared" si="26"/>
        <v>0</v>
      </c>
      <c r="L345" s="191"/>
      <c r="M345" s="191"/>
      <c r="N345" s="191"/>
      <c r="O345" s="191"/>
      <c r="P345" s="191"/>
      <c r="Q345" s="191"/>
      <c r="R345" s="191"/>
      <c r="S345" s="191"/>
      <c r="T345" s="191"/>
      <c r="U345" s="191"/>
      <c r="V345" s="191"/>
      <c r="W345" s="191"/>
      <c r="X345" s="702">
        <f t="shared" si="24"/>
        <v>0</v>
      </c>
    </row>
    <row r="346" spans="1:24" ht="58.5" customHeight="1" x14ac:dyDescent="0.2">
      <c r="A346" s="626">
        <f t="shared" ref="A346" si="28">A345+1</f>
        <v>142</v>
      </c>
      <c r="B346" s="379" t="s">
        <v>1172</v>
      </c>
      <c r="C346" s="610"/>
      <c r="D346" s="608" t="s">
        <v>2234</v>
      </c>
      <c r="E346" s="604" t="s">
        <v>2235</v>
      </c>
      <c r="F346" s="688"/>
      <c r="G346" s="377" t="s">
        <v>2231</v>
      </c>
      <c r="H346" s="374">
        <f>'F15 PROG. ACTIVIDADES'!AA346</f>
        <v>0</v>
      </c>
      <c r="I346" s="374">
        <f>'F15 PROG. ACTIVIDADES'!M346</f>
        <v>30</v>
      </c>
      <c r="J346" s="700">
        <f t="shared" si="25"/>
        <v>0</v>
      </c>
      <c r="K346" s="701">
        <f t="shared" si="26"/>
        <v>0</v>
      </c>
      <c r="L346" s="191"/>
      <c r="M346" s="191"/>
      <c r="N346" s="191"/>
      <c r="O346" s="191"/>
      <c r="P346" s="191"/>
      <c r="Q346" s="191"/>
      <c r="R346" s="191"/>
      <c r="S346" s="191"/>
      <c r="T346" s="191"/>
      <c r="U346" s="191"/>
      <c r="V346" s="191"/>
      <c r="W346" s="191"/>
      <c r="X346" s="702">
        <f t="shared" si="24"/>
        <v>0</v>
      </c>
    </row>
    <row r="347" spans="1:24" ht="20.100000000000001" customHeight="1" x14ac:dyDescent="0.2">
      <c r="A347" s="684"/>
      <c r="B347" s="660"/>
      <c r="C347" s="661"/>
      <c r="D347" s="773" t="s">
        <v>2239</v>
      </c>
      <c r="E347" s="776"/>
      <c r="F347" s="780"/>
      <c r="G347" s="780"/>
      <c r="H347" s="780"/>
      <c r="I347" s="780"/>
      <c r="J347" s="780"/>
      <c r="K347" s="780"/>
      <c r="L347" s="780"/>
      <c r="M347" s="780"/>
      <c r="N347" s="780"/>
      <c r="O347" s="780"/>
      <c r="P347" s="780"/>
      <c r="Q347" s="780"/>
      <c r="R347" s="780"/>
      <c r="S347" s="780"/>
      <c r="T347" s="780"/>
      <c r="U347" s="780"/>
      <c r="V347" s="780"/>
      <c r="W347" s="780"/>
      <c r="X347" s="702">
        <f t="shared" si="24"/>
        <v>0</v>
      </c>
    </row>
    <row r="348" spans="1:24" ht="47.25" customHeight="1" x14ac:dyDescent="0.2">
      <c r="A348" s="674">
        <f>A346+1</f>
        <v>143</v>
      </c>
      <c r="B348" s="379" t="s">
        <v>2240</v>
      </c>
      <c r="C348" s="610"/>
      <c r="D348" s="608" t="s">
        <v>1604</v>
      </c>
      <c r="E348" s="604" t="s">
        <v>2508</v>
      </c>
      <c r="F348" s="604" t="s">
        <v>2241</v>
      </c>
      <c r="G348" s="377" t="s">
        <v>1630</v>
      </c>
      <c r="H348" s="374">
        <f>'F15 PROG. ACTIVIDADES'!AA348</f>
        <v>0</v>
      </c>
      <c r="I348" s="374">
        <f>'F15 PROG. ACTIVIDADES'!M348</f>
        <v>240</v>
      </c>
      <c r="J348" s="700">
        <f t="shared" si="25"/>
        <v>0</v>
      </c>
      <c r="K348" s="701">
        <f t="shared" si="26"/>
        <v>0</v>
      </c>
      <c r="L348" s="377"/>
      <c r="M348" s="377"/>
      <c r="N348" s="377"/>
      <c r="O348" s="377"/>
      <c r="P348" s="377"/>
      <c r="Q348" s="377"/>
      <c r="R348" s="377"/>
      <c r="S348" s="377"/>
      <c r="T348" s="377"/>
      <c r="U348" s="377"/>
      <c r="V348" s="377"/>
      <c r="W348" s="377"/>
      <c r="X348" s="702">
        <f t="shared" si="24"/>
        <v>0</v>
      </c>
    </row>
    <row r="349" spans="1:24" ht="47.25" customHeight="1" x14ac:dyDescent="0.2">
      <c r="A349" s="626">
        <f t="shared" ref="A349:A352" si="29">A348+1</f>
        <v>144</v>
      </c>
      <c r="B349" s="379" t="s">
        <v>2240</v>
      </c>
      <c r="C349" s="610"/>
      <c r="D349" s="616" t="s">
        <v>2242</v>
      </c>
      <c r="E349" s="604" t="s">
        <v>2243</v>
      </c>
      <c r="F349" s="377" t="s">
        <v>2244</v>
      </c>
      <c r="G349" s="377" t="s">
        <v>2245</v>
      </c>
      <c r="H349" s="374">
        <f>'F15 PROG. ACTIVIDADES'!AA349</f>
        <v>0</v>
      </c>
      <c r="I349" s="374">
        <f>'F15 PROG. ACTIVIDADES'!M349</f>
        <v>120</v>
      </c>
      <c r="J349" s="700">
        <f t="shared" si="25"/>
        <v>0</v>
      </c>
      <c r="K349" s="701">
        <f t="shared" si="26"/>
        <v>0</v>
      </c>
      <c r="L349" s="191"/>
      <c r="M349" s="191"/>
      <c r="N349" s="191"/>
      <c r="O349" s="191"/>
      <c r="P349" s="191"/>
      <c r="Q349" s="191"/>
      <c r="R349" s="191"/>
      <c r="S349" s="191"/>
      <c r="T349" s="191"/>
      <c r="U349" s="191"/>
      <c r="V349" s="191"/>
      <c r="W349" s="191"/>
      <c r="X349" s="702">
        <f t="shared" si="24"/>
        <v>0</v>
      </c>
    </row>
    <row r="350" spans="1:24" ht="76.5" x14ac:dyDescent="0.2">
      <c r="A350" s="626">
        <f t="shared" si="29"/>
        <v>145</v>
      </c>
      <c r="B350" s="379" t="s">
        <v>2240</v>
      </c>
      <c r="C350" s="763"/>
      <c r="D350" s="764" t="s">
        <v>2503</v>
      </c>
      <c r="E350" s="604" t="s">
        <v>2249</v>
      </c>
      <c r="F350" s="604" t="s">
        <v>2250</v>
      </c>
      <c r="G350" s="377" t="s">
        <v>2251</v>
      </c>
      <c r="H350" s="374">
        <f>'F15 PROG. ACTIVIDADES'!AA350</f>
        <v>0</v>
      </c>
      <c r="I350" s="374">
        <f>'F15 PROG. ACTIVIDADES'!M350</f>
        <v>45</v>
      </c>
      <c r="J350" s="700">
        <f t="shared" si="25"/>
        <v>0</v>
      </c>
      <c r="K350" s="701">
        <f t="shared" si="26"/>
        <v>0</v>
      </c>
      <c r="L350" s="191"/>
      <c r="M350" s="191"/>
      <c r="N350" s="191"/>
      <c r="O350" s="191"/>
      <c r="P350" s="191"/>
      <c r="Q350" s="191"/>
      <c r="R350" s="191"/>
      <c r="S350" s="191"/>
      <c r="T350" s="191"/>
      <c r="U350" s="191"/>
      <c r="V350" s="191"/>
      <c r="W350" s="191"/>
      <c r="X350" s="702">
        <f t="shared" si="24"/>
        <v>0</v>
      </c>
    </row>
    <row r="351" spans="1:24" ht="76.5" x14ac:dyDescent="0.2">
      <c r="A351" s="626">
        <f t="shared" si="29"/>
        <v>146</v>
      </c>
      <c r="B351" s="379" t="s">
        <v>2240</v>
      </c>
      <c r="C351" s="763"/>
      <c r="D351" s="422" t="s">
        <v>2504</v>
      </c>
      <c r="E351" s="604" t="s">
        <v>2254</v>
      </c>
      <c r="F351" s="604" t="s">
        <v>2255</v>
      </c>
      <c r="G351" s="377" t="s">
        <v>2251</v>
      </c>
      <c r="H351" s="374">
        <f>'F15 PROG. ACTIVIDADES'!AA351</f>
        <v>0</v>
      </c>
      <c r="I351" s="374">
        <f>'F15 PROG. ACTIVIDADES'!M351</f>
        <v>60</v>
      </c>
      <c r="J351" s="700">
        <f t="shared" si="25"/>
        <v>0</v>
      </c>
      <c r="K351" s="701">
        <f t="shared" si="26"/>
        <v>0</v>
      </c>
      <c r="L351" s="191"/>
      <c r="M351" s="191"/>
      <c r="N351" s="191"/>
      <c r="O351" s="191"/>
      <c r="P351" s="191"/>
      <c r="Q351" s="191"/>
      <c r="R351" s="191"/>
      <c r="S351" s="191"/>
      <c r="T351" s="191"/>
      <c r="U351" s="191"/>
      <c r="V351" s="191"/>
      <c r="W351" s="191"/>
      <c r="X351" s="702">
        <f t="shared" si="24"/>
        <v>0</v>
      </c>
    </row>
    <row r="352" spans="1:24" ht="54.75" customHeight="1" x14ac:dyDescent="0.2">
      <c r="A352" s="626">
        <f t="shared" si="29"/>
        <v>147</v>
      </c>
      <c r="B352" s="379" t="s">
        <v>2240</v>
      </c>
      <c r="C352" s="763"/>
      <c r="D352" s="764" t="s">
        <v>2505</v>
      </c>
      <c r="E352" s="604" t="s">
        <v>2257</v>
      </c>
      <c r="F352" s="377" t="s">
        <v>2244</v>
      </c>
      <c r="G352" s="377" t="s">
        <v>2251</v>
      </c>
      <c r="H352" s="374">
        <f>'F15 PROG. ACTIVIDADES'!AA352</f>
        <v>0</v>
      </c>
      <c r="I352" s="374">
        <f>'F15 PROG. ACTIVIDADES'!M352</f>
        <v>60</v>
      </c>
      <c r="J352" s="700">
        <f t="shared" si="25"/>
        <v>0</v>
      </c>
      <c r="K352" s="701">
        <f t="shared" si="26"/>
        <v>0</v>
      </c>
      <c r="L352" s="191"/>
      <c r="M352" s="191"/>
      <c r="N352" s="191"/>
      <c r="O352" s="191"/>
      <c r="P352" s="191"/>
      <c r="Q352" s="191"/>
      <c r="R352" s="191"/>
      <c r="S352" s="191"/>
      <c r="T352" s="191"/>
      <c r="U352" s="191"/>
      <c r="V352" s="191"/>
      <c r="W352" s="191"/>
      <c r="X352" s="702">
        <f t="shared" si="24"/>
        <v>0</v>
      </c>
    </row>
    <row r="353" spans="1:24" ht="20.100000000000001" customHeight="1" x14ac:dyDescent="0.2">
      <c r="A353" s="684"/>
      <c r="B353" s="660"/>
      <c r="C353" s="661"/>
      <c r="D353" s="774" t="s">
        <v>2260</v>
      </c>
      <c r="E353" s="776"/>
      <c r="F353" s="780"/>
      <c r="G353" s="780"/>
      <c r="H353" s="780"/>
      <c r="I353" s="780"/>
      <c r="J353" s="780"/>
      <c r="K353" s="780"/>
      <c r="L353" s="780"/>
      <c r="M353" s="780"/>
      <c r="N353" s="780"/>
      <c r="O353" s="780"/>
      <c r="P353" s="780"/>
      <c r="Q353" s="780"/>
      <c r="R353" s="780"/>
      <c r="S353" s="780"/>
      <c r="T353" s="780"/>
      <c r="U353" s="780"/>
      <c r="V353" s="780"/>
      <c r="W353" s="780"/>
      <c r="X353" s="702">
        <f t="shared" si="24"/>
        <v>0</v>
      </c>
    </row>
    <row r="354" spans="1:24" ht="63" customHeight="1" x14ac:dyDescent="0.2">
      <c r="A354" s="674">
        <f>A352+1</f>
        <v>148</v>
      </c>
      <c r="B354" s="379" t="s">
        <v>2240</v>
      </c>
      <c r="C354" s="610"/>
      <c r="D354" s="608" t="s">
        <v>2261</v>
      </c>
      <c r="E354" s="604" t="s">
        <v>2262</v>
      </c>
      <c r="F354" s="377" t="s">
        <v>2263</v>
      </c>
      <c r="G354" s="377" t="s">
        <v>1035</v>
      </c>
      <c r="H354" s="374">
        <f>'F15 PROG. ACTIVIDADES'!AA354</f>
        <v>0</v>
      </c>
      <c r="I354" s="374">
        <f>'F15 PROG. ACTIVIDADES'!M354</f>
        <v>180</v>
      </c>
      <c r="J354" s="700">
        <f t="shared" si="25"/>
        <v>0</v>
      </c>
      <c r="K354" s="701">
        <f t="shared" si="26"/>
        <v>0</v>
      </c>
      <c r="L354" s="377"/>
      <c r="M354" s="377"/>
      <c r="N354" s="377"/>
      <c r="O354" s="377"/>
      <c r="P354" s="377"/>
      <c r="Q354" s="377"/>
      <c r="R354" s="377"/>
      <c r="S354" s="377"/>
      <c r="T354" s="377"/>
      <c r="U354" s="377"/>
      <c r="V354" s="377"/>
      <c r="W354" s="377"/>
      <c r="X354" s="702">
        <f t="shared" si="24"/>
        <v>0</v>
      </c>
    </row>
    <row r="355" spans="1:24" ht="54.75" customHeight="1" x14ac:dyDescent="0.2">
      <c r="A355" s="626">
        <f t="shared" ref="A355:A357" si="30">A354+1</f>
        <v>149</v>
      </c>
      <c r="B355" s="379" t="s">
        <v>2240</v>
      </c>
      <c r="C355" s="610"/>
      <c r="D355" s="608" t="s">
        <v>2266</v>
      </c>
      <c r="E355" s="604" t="s">
        <v>2267</v>
      </c>
      <c r="F355" s="377" t="s">
        <v>2268</v>
      </c>
      <c r="G355" s="377" t="s">
        <v>1035</v>
      </c>
      <c r="H355" s="374">
        <f>'F15 PROG. ACTIVIDADES'!AA355</f>
        <v>0</v>
      </c>
      <c r="I355" s="374">
        <f>'F15 PROG. ACTIVIDADES'!M355</f>
        <v>10</v>
      </c>
      <c r="J355" s="700">
        <f t="shared" si="25"/>
        <v>0</v>
      </c>
      <c r="K355" s="701">
        <f t="shared" si="26"/>
        <v>0</v>
      </c>
      <c r="L355" s="191"/>
      <c r="M355" s="191"/>
      <c r="N355" s="191"/>
      <c r="O355" s="191"/>
      <c r="P355" s="191"/>
      <c r="Q355" s="191"/>
      <c r="R355" s="191"/>
      <c r="S355" s="191"/>
      <c r="T355" s="191"/>
      <c r="U355" s="191"/>
      <c r="V355" s="191"/>
      <c r="W355" s="191"/>
      <c r="X355" s="702">
        <f t="shared" si="24"/>
        <v>0</v>
      </c>
    </row>
    <row r="356" spans="1:24" ht="51" x14ac:dyDescent="0.2">
      <c r="A356" s="626">
        <f t="shared" si="30"/>
        <v>150</v>
      </c>
      <c r="B356" s="379" t="s">
        <v>2240</v>
      </c>
      <c r="C356" s="610"/>
      <c r="D356" s="608" t="s">
        <v>2271</v>
      </c>
      <c r="E356" s="604" t="s">
        <v>2272</v>
      </c>
      <c r="F356" s="377" t="s">
        <v>2268</v>
      </c>
      <c r="G356" s="377" t="s">
        <v>1035</v>
      </c>
      <c r="H356" s="374">
        <f>'F15 PROG. ACTIVIDADES'!AA356</f>
        <v>0</v>
      </c>
      <c r="I356" s="374">
        <f>'F15 PROG. ACTIVIDADES'!M356</f>
        <v>10</v>
      </c>
      <c r="J356" s="700">
        <f t="shared" si="25"/>
        <v>0</v>
      </c>
      <c r="K356" s="701">
        <f t="shared" si="26"/>
        <v>0</v>
      </c>
      <c r="L356" s="191"/>
      <c r="M356" s="191"/>
      <c r="N356" s="191"/>
      <c r="O356" s="191"/>
      <c r="P356" s="191"/>
      <c r="Q356" s="191"/>
      <c r="R356" s="191"/>
      <c r="S356" s="191"/>
      <c r="T356" s="191"/>
      <c r="U356" s="191"/>
      <c r="V356" s="191"/>
      <c r="W356" s="191"/>
      <c r="X356" s="702">
        <f t="shared" si="24"/>
        <v>0</v>
      </c>
    </row>
    <row r="357" spans="1:24" ht="51" x14ac:dyDescent="0.2">
      <c r="A357" s="626">
        <f t="shared" si="30"/>
        <v>151</v>
      </c>
      <c r="B357" s="379" t="s">
        <v>2240</v>
      </c>
      <c r="C357" s="610"/>
      <c r="D357" s="608" t="s">
        <v>1605</v>
      </c>
      <c r="E357" s="604" t="s">
        <v>2275</v>
      </c>
      <c r="F357" s="377" t="s">
        <v>2276</v>
      </c>
      <c r="G357" s="377" t="s">
        <v>1631</v>
      </c>
      <c r="H357" s="374">
        <f>'F15 PROG. ACTIVIDADES'!AA357</f>
        <v>0</v>
      </c>
      <c r="I357" s="374">
        <f>'F15 PROG. ACTIVIDADES'!M357</f>
        <v>180</v>
      </c>
      <c r="J357" s="700">
        <f t="shared" si="25"/>
        <v>0</v>
      </c>
      <c r="K357" s="701">
        <f t="shared" si="26"/>
        <v>0</v>
      </c>
      <c r="L357" s="191"/>
      <c r="M357" s="191"/>
      <c r="N357" s="191"/>
      <c r="O357" s="191"/>
      <c r="P357" s="191"/>
      <c r="Q357" s="191"/>
      <c r="R357" s="191"/>
      <c r="S357" s="191"/>
      <c r="T357" s="191"/>
      <c r="U357" s="191"/>
      <c r="V357" s="191"/>
      <c r="W357" s="191"/>
      <c r="X357" s="702">
        <f t="shared" si="24"/>
        <v>0</v>
      </c>
    </row>
    <row r="358" spans="1:24" ht="20.100000000000001" customHeight="1" x14ac:dyDescent="0.2">
      <c r="A358" s="684"/>
      <c r="B358" s="660"/>
      <c r="C358" s="661"/>
      <c r="D358" s="773" t="s">
        <v>2277</v>
      </c>
      <c r="E358" s="785"/>
      <c r="F358" s="786"/>
      <c r="G358" s="786"/>
      <c r="H358" s="786"/>
      <c r="I358" s="786"/>
      <c r="J358" s="786"/>
      <c r="K358" s="786"/>
      <c r="L358" s="786"/>
      <c r="M358" s="786"/>
      <c r="N358" s="786"/>
      <c r="O358" s="786"/>
      <c r="P358" s="786"/>
      <c r="Q358" s="786"/>
      <c r="R358" s="786"/>
      <c r="S358" s="786"/>
      <c r="T358" s="786"/>
      <c r="U358" s="786"/>
      <c r="V358" s="786"/>
      <c r="W358" s="786"/>
      <c r="X358" s="702">
        <f t="shared" si="24"/>
        <v>0</v>
      </c>
    </row>
    <row r="359" spans="1:24" ht="79.5" customHeight="1" x14ac:dyDescent="0.2">
      <c r="A359" s="674">
        <f>A357+1</f>
        <v>152</v>
      </c>
      <c r="B359" s="379" t="s">
        <v>2240</v>
      </c>
      <c r="C359" s="610"/>
      <c r="D359" s="608" t="s">
        <v>1606</v>
      </c>
      <c r="E359" s="604" t="s">
        <v>1623</v>
      </c>
      <c r="F359" s="377" t="s">
        <v>2278</v>
      </c>
      <c r="G359" s="377" t="s">
        <v>1632</v>
      </c>
      <c r="H359" s="374">
        <f>'F15 PROG. ACTIVIDADES'!AA359</f>
        <v>0</v>
      </c>
      <c r="I359" s="374">
        <f>'F15 PROG. ACTIVIDADES'!M359</f>
        <v>180</v>
      </c>
      <c r="J359" s="700">
        <f t="shared" si="25"/>
        <v>0</v>
      </c>
      <c r="K359" s="701">
        <f t="shared" si="26"/>
        <v>0</v>
      </c>
      <c r="L359" s="377"/>
      <c r="M359" s="377"/>
      <c r="N359" s="377"/>
      <c r="O359" s="377"/>
      <c r="P359" s="377"/>
      <c r="Q359" s="377"/>
      <c r="R359" s="377"/>
      <c r="S359" s="377"/>
      <c r="T359" s="377"/>
      <c r="U359" s="377"/>
      <c r="V359" s="377"/>
      <c r="W359" s="377"/>
      <c r="X359" s="702">
        <f t="shared" si="24"/>
        <v>0</v>
      </c>
    </row>
    <row r="360" spans="1:24" ht="76.5" x14ac:dyDescent="0.2">
      <c r="A360" s="626">
        <f t="shared" ref="A360" si="31">A359+1</f>
        <v>153</v>
      </c>
      <c r="B360" s="379" t="s">
        <v>2240</v>
      </c>
      <c r="C360" s="610"/>
      <c r="D360" s="608" t="s">
        <v>2279</v>
      </c>
      <c r="E360" s="604" t="s">
        <v>2280</v>
      </c>
      <c r="F360" s="377" t="s">
        <v>2281</v>
      </c>
      <c r="G360" s="377" t="s">
        <v>2282</v>
      </c>
      <c r="H360" s="374">
        <f>'F15 PROG. ACTIVIDADES'!AA360</f>
        <v>0</v>
      </c>
      <c r="I360" s="374">
        <f>'F15 PROG. ACTIVIDADES'!M360</f>
        <v>360</v>
      </c>
      <c r="J360" s="700">
        <f t="shared" si="25"/>
        <v>0</v>
      </c>
      <c r="K360" s="701">
        <f t="shared" si="26"/>
        <v>0</v>
      </c>
      <c r="L360" s="191"/>
      <c r="M360" s="191"/>
      <c r="N360" s="191"/>
      <c r="O360" s="191"/>
      <c r="P360" s="191"/>
      <c r="Q360" s="191"/>
      <c r="R360" s="191"/>
      <c r="S360" s="191"/>
      <c r="T360" s="191"/>
      <c r="U360" s="191"/>
      <c r="V360" s="191"/>
      <c r="W360" s="191"/>
      <c r="X360" s="702">
        <f t="shared" si="24"/>
        <v>0</v>
      </c>
    </row>
    <row r="361" spans="1:24" ht="20.100000000000001" customHeight="1" x14ac:dyDescent="0.2">
      <c r="A361" s="684"/>
      <c r="B361" s="660"/>
      <c r="C361" s="661"/>
      <c r="D361" s="773" t="s">
        <v>1608</v>
      </c>
      <c r="E361" s="776"/>
      <c r="F361" s="778"/>
      <c r="G361" s="778"/>
      <c r="H361" s="778"/>
      <c r="I361" s="778"/>
      <c r="J361" s="778"/>
      <c r="K361" s="778"/>
      <c r="L361" s="778"/>
      <c r="M361" s="778"/>
      <c r="N361" s="778"/>
      <c r="O361" s="778"/>
      <c r="P361" s="778"/>
      <c r="Q361" s="778"/>
      <c r="R361" s="778"/>
      <c r="S361" s="778"/>
      <c r="T361" s="778"/>
      <c r="U361" s="778"/>
      <c r="V361" s="778"/>
      <c r="W361" s="778"/>
      <c r="X361" s="702">
        <f t="shared" si="24"/>
        <v>0</v>
      </c>
    </row>
    <row r="362" spans="1:24" ht="51.75" customHeight="1" x14ac:dyDescent="0.2">
      <c r="A362" s="674">
        <f>A360+1</f>
        <v>154</v>
      </c>
      <c r="B362" s="379" t="s">
        <v>2240</v>
      </c>
      <c r="C362" s="610"/>
      <c r="D362" s="608" t="s">
        <v>2286</v>
      </c>
      <c r="E362" s="604" t="s">
        <v>2287</v>
      </c>
      <c r="F362" s="377" t="s">
        <v>2288</v>
      </c>
      <c r="G362" s="377" t="s">
        <v>1633</v>
      </c>
      <c r="H362" s="374">
        <f>'F15 PROG. ACTIVIDADES'!AA362</f>
        <v>0</v>
      </c>
      <c r="I362" s="374">
        <f>'F15 PROG. ACTIVIDADES'!M362</f>
        <v>20</v>
      </c>
      <c r="J362" s="700">
        <f t="shared" si="25"/>
        <v>0</v>
      </c>
      <c r="K362" s="701">
        <f t="shared" si="26"/>
        <v>0</v>
      </c>
      <c r="L362" s="377"/>
      <c r="M362" s="377"/>
      <c r="N362" s="377"/>
      <c r="O362" s="377"/>
      <c r="P362" s="377"/>
      <c r="Q362" s="377"/>
      <c r="R362" s="377"/>
      <c r="S362" s="377"/>
      <c r="T362" s="377"/>
      <c r="U362" s="377"/>
      <c r="V362" s="377"/>
      <c r="W362" s="377"/>
      <c r="X362" s="702">
        <f t="shared" si="24"/>
        <v>0</v>
      </c>
    </row>
    <row r="363" spans="1:24" ht="20.100000000000001" customHeight="1" x14ac:dyDescent="0.2">
      <c r="A363" s="684"/>
      <c r="B363" s="660"/>
      <c r="C363" s="661"/>
      <c r="D363" s="773" t="s">
        <v>2289</v>
      </c>
      <c r="E363" s="776"/>
      <c r="F363" s="778"/>
      <c r="G363" s="778"/>
      <c r="H363" s="778"/>
      <c r="I363" s="778"/>
      <c r="J363" s="778"/>
      <c r="K363" s="778"/>
      <c r="L363" s="778"/>
      <c r="M363" s="778"/>
      <c r="N363" s="778"/>
      <c r="O363" s="778"/>
      <c r="P363" s="778"/>
      <c r="Q363" s="778"/>
      <c r="R363" s="778"/>
      <c r="S363" s="778"/>
      <c r="T363" s="778"/>
      <c r="U363" s="778"/>
      <c r="V363" s="778"/>
      <c r="W363" s="778"/>
      <c r="X363" s="702">
        <f t="shared" si="24"/>
        <v>0</v>
      </c>
    </row>
    <row r="364" spans="1:24" ht="58.5" customHeight="1" x14ac:dyDescent="0.2">
      <c r="A364" s="674">
        <f>A362+1</f>
        <v>155</v>
      </c>
      <c r="B364" s="379" t="s">
        <v>2240</v>
      </c>
      <c r="C364" s="610"/>
      <c r="D364" s="770" t="s">
        <v>2515</v>
      </c>
      <c r="E364" s="604"/>
      <c r="F364" s="377" t="s">
        <v>2290</v>
      </c>
      <c r="G364" s="377" t="s">
        <v>2291</v>
      </c>
      <c r="H364" s="374">
        <f>'F15 PROG. ACTIVIDADES'!AA364</f>
        <v>0</v>
      </c>
      <c r="I364" s="374">
        <f>'F15 PROG. ACTIVIDADES'!M364</f>
        <v>30</v>
      </c>
      <c r="J364" s="700">
        <f t="shared" si="25"/>
        <v>0</v>
      </c>
      <c r="K364" s="701">
        <f t="shared" si="26"/>
        <v>0</v>
      </c>
      <c r="L364" s="377"/>
      <c r="M364" s="377"/>
      <c r="N364" s="377"/>
      <c r="O364" s="377"/>
      <c r="P364" s="377"/>
      <c r="Q364" s="377"/>
      <c r="R364" s="377"/>
      <c r="S364" s="377"/>
      <c r="T364" s="377"/>
      <c r="U364" s="377"/>
      <c r="V364" s="377"/>
      <c r="W364" s="377"/>
      <c r="X364" s="702">
        <f t="shared" si="24"/>
        <v>0</v>
      </c>
    </row>
    <row r="365" spans="1:24" ht="20.100000000000001" customHeight="1" x14ac:dyDescent="0.2">
      <c r="A365" s="684"/>
      <c r="B365" s="660"/>
      <c r="C365" s="661"/>
      <c r="D365" s="773" t="s">
        <v>2295</v>
      </c>
      <c r="E365" s="776"/>
      <c r="F365" s="780"/>
      <c r="G365" s="780"/>
      <c r="H365" s="780"/>
      <c r="I365" s="780"/>
      <c r="J365" s="780"/>
      <c r="K365" s="780"/>
      <c r="L365" s="780"/>
      <c r="M365" s="780"/>
      <c r="N365" s="780"/>
      <c r="O365" s="780"/>
      <c r="P365" s="780"/>
      <c r="Q365" s="780"/>
      <c r="R365" s="780"/>
      <c r="S365" s="780"/>
      <c r="T365" s="780"/>
      <c r="U365" s="780"/>
      <c r="V365" s="780"/>
      <c r="W365" s="780"/>
      <c r="X365" s="702">
        <f t="shared" si="24"/>
        <v>0</v>
      </c>
    </row>
    <row r="366" spans="1:24" ht="59.25" customHeight="1" x14ac:dyDescent="0.2">
      <c r="A366" s="674">
        <f>A364+1</f>
        <v>156</v>
      </c>
      <c r="B366" s="379" t="s">
        <v>2240</v>
      </c>
      <c r="C366" s="610"/>
      <c r="D366" s="608" t="s">
        <v>2516</v>
      </c>
      <c r="E366" s="604" t="s">
        <v>1622</v>
      </c>
      <c r="F366" s="377" t="s">
        <v>2296</v>
      </c>
      <c r="G366" s="377" t="s">
        <v>1634</v>
      </c>
      <c r="H366" s="374">
        <f>'F15 PROG. ACTIVIDADES'!AA366</f>
        <v>0</v>
      </c>
      <c r="I366" s="374">
        <f>'F15 PROG. ACTIVIDADES'!M366</f>
        <v>30</v>
      </c>
      <c r="J366" s="700">
        <f t="shared" si="25"/>
        <v>0</v>
      </c>
      <c r="K366" s="701">
        <f t="shared" si="26"/>
        <v>0</v>
      </c>
      <c r="L366" s="377"/>
      <c r="M366" s="377"/>
      <c r="N366" s="377"/>
      <c r="O366" s="377"/>
      <c r="P366" s="377"/>
      <c r="Q366" s="377"/>
      <c r="R366" s="377"/>
      <c r="S366" s="377"/>
      <c r="T366" s="377"/>
      <c r="U366" s="377"/>
      <c r="V366" s="377"/>
      <c r="W366" s="377"/>
      <c r="X366" s="702">
        <f t="shared" si="24"/>
        <v>0</v>
      </c>
    </row>
    <row r="367" spans="1:24" ht="20.100000000000001" customHeight="1" x14ac:dyDescent="0.2">
      <c r="A367" s="684"/>
      <c r="B367" s="660"/>
      <c r="C367" s="661"/>
      <c r="D367" s="775" t="s">
        <v>2297</v>
      </c>
      <c r="E367" s="776"/>
      <c r="F367" s="780"/>
      <c r="G367" s="780"/>
      <c r="H367" s="780"/>
      <c r="I367" s="780"/>
      <c r="J367" s="780"/>
      <c r="K367" s="780"/>
      <c r="L367" s="780"/>
      <c r="M367" s="780"/>
      <c r="N367" s="780"/>
      <c r="O367" s="780"/>
      <c r="P367" s="780"/>
      <c r="Q367" s="780"/>
      <c r="R367" s="780"/>
      <c r="S367" s="780"/>
      <c r="T367" s="780"/>
      <c r="U367" s="780"/>
      <c r="V367" s="780"/>
      <c r="W367" s="780"/>
      <c r="X367" s="702">
        <f t="shared" si="24"/>
        <v>0</v>
      </c>
    </row>
    <row r="368" spans="1:24" ht="49.5" customHeight="1" x14ac:dyDescent="0.2">
      <c r="A368" s="674">
        <f>A366+1</f>
        <v>157</v>
      </c>
      <c r="B368" s="614" t="s">
        <v>2240</v>
      </c>
      <c r="C368" s="615"/>
      <c r="D368" s="616" t="s">
        <v>2517</v>
      </c>
      <c r="E368" s="616" t="s">
        <v>2298</v>
      </c>
      <c r="F368" s="617" t="s">
        <v>2244</v>
      </c>
      <c r="G368" s="617" t="s">
        <v>2299</v>
      </c>
      <c r="H368" s="374">
        <f>'F15 PROG. ACTIVIDADES'!AA368</f>
        <v>0</v>
      </c>
      <c r="I368" s="374">
        <f>'F15 PROG. ACTIVIDADES'!M368</f>
        <v>120</v>
      </c>
      <c r="J368" s="700">
        <f t="shared" si="25"/>
        <v>0</v>
      </c>
      <c r="K368" s="701">
        <f t="shared" si="26"/>
        <v>0</v>
      </c>
      <c r="L368" s="377"/>
      <c r="M368" s="377"/>
      <c r="N368" s="377"/>
      <c r="O368" s="377"/>
      <c r="P368" s="377"/>
      <c r="Q368" s="377"/>
      <c r="R368" s="377"/>
      <c r="S368" s="377"/>
      <c r="T368" s="377"/>
      <c r="U368" s="377"/>
      <c r="V368" s="377"/>
      <c r="W368" s="377"/>
      <c r="X368" s="702">
        <f t="shared" si="24"/>
        <v>0</v>
      </c>
    </row>
    <row r="369" spans="1:24" ht="20.100000000000001" customHeight="1" x14ac:dyDescent="0.2">
      <c r="A369" s="684"/>
      <c r="B369" s="660"/>
      <c r="C369" s="661"/>
      <c r="D369" s="773" t="s">
        <v>2302</v>
      </c>
      <c r="E369" s="776"/>
      <c r="F369" s="780"/>
      <c r="G369" s="780"/>
      <c r="H369" s="780"/>
      <c r="I369" s="780"/>
      <c r="J369" s="780"/>
      <c r="K369" s="780"/>
      <c r="L369" s="780"/>
      <c r="M369" s="780"/>
      <c r="N369" s="780"/>
      <c r="O369" s="780"/>
      <c r="P369" s="780"/>
      <c r="Q369" s="780"/>
      <c r="R369" s="780"/>
      <c r="S369" s="780"/>
      <c r="T369" s="780"/>
      <c r="U369" s="780"/>
      <c r="V369" s="780"/>
      <c r="W369" s="780"/>
      <c r="X369" s="702">
        <f t="shared" si="24"/>
        <v>0</v>
      </c>
    </row>
    <row r="370" spans="1:24" ht="67.5" customHeight="1" x14ac:dyDescent="0.2">
      <c r="A370" s="674">
        <f>A368+1</f>
        <v>158</v>
      </c>
      <c r="B370" s="379" t="s">
        <v>1197</v>
      </c>
      <c r="C370" s="610" t="s">
        <v>1082</v>
      </c>
      <c r="D370" s="608" t="s">
        <v>2518</v>
      </c>
      <c r="E370" s="604" t="s">
        <v>1377</v>
      </c>
      <c r="F370" s="377" t="s">
        <v>2303</v>
      </c>
      <c r="G370" s="377" t="s">
        <v>1374</v>
      </c>
      <c r="H370" s="374">
        <f>'F15 PROG. ACTIVIDADES'!AA370</f>
        <v>0</v>
      </c>
      <c r="I370" s="374">
        <f>'F15 PROG. ACTIVIDADES'!M370</f>
        <v>30</v>
      </c>
      <c r="J370" s="700">
        <f t="shared" si="25"/>
        <v>0</v>
      </c>
      <c r="K370" s="701">
        <f t="shared" si="26"/>
        <v>0</v>
      </c>
      <c r="L370" s="191"/>
      <c r="M370" s="191"/>
      <c r="N370" s="191"/>
      <c r="O370" s="191"/>
      <c r="P370" s="191"/>
      <c r="Q370" s="191"/>
      <c r="R370" s="191"/>
      <c r="S370" s="191"/>
      <c r="T370" s="191"/>
      <c r="U370" s="191"/>
      <c r="V370" s="191"/>
      <c r="W370" s="191"/>
      <c r="X370" s="702">
        <f t="shared" si="24"/>
        <v>0</v>
      </c>
    </row>
    <row r="371" spans="1:24" ht="67.5" customHeight="1" x14ac:dyDescent="0.2">
      <c r="A371" s="626">
        <f t="shared" ref="A371:A375" si="32">A370+1</f>
        <v>159</v>
      </c>
      <c r="B371" s="379" t="s">
        <v>1197</v>
      </c>
      <c r="C371" s="610" t="s">
        <v>1082</v>
      </c>
      <c r="D371" s="608" t="s">
        <v>2519</v>
      </c>
      <c r="E371" s="604" t="s">
        <v>1382</v>
      </c>
      <c r="F371" s="377" t="s">
        <v>2303</v>
      </c>
      <c r="G371" s="377" t="s">
        <v>1379</v>
      </c>
      <c r="H371" s="374">
        <f>'F15 PROG. ACTIVIDADES'!AA371</f>
        <v>0</v>
      </c>
      <c r="I371" s="374">
        <f>'F15 PROG. ACTIVIDADES'!M371</f>
        <v>120</v>
      </c>
      <c r="J371" s="700">
        <f t="shared" si="25"/>
        <v>0</v>
      </c>
      <c r="K371" s="701">
        <f t="shared" si="26"/>
        <v>0</v>
      </c>
      <c r="L371" s="191"/>
      <c r="M371" s="191"/>
      <c r="N371" s="191"/>
      <c r="O371" s="191"/>
      <c r="P371" s="191"/>
      <c r="Q371" s="191"/>
      <c r="R371" s="191"/>
      <c r="S371" s="191"/>
      <c r="T371" s="191"/>
      <c r="U371" s="191"/>
      <c r="V371" s="191"/>
      <c r="W371" s="191"/>
      <c r="X371" s="702">
        <f t="shared" si="24"/>
        <v>0</v>
      </c>
    </row>
    <row r="372" spans="1:24" ht="67.5" customHeight="1" x14ac:dyDescent="0.2">
      <c r="A372" s="626">
        <f t="shared" si="32"/>
        <v>160</v>
      </c>
      <c r="B372" s="379" t="s">
        <v>1197</v>
      </c>
      <c r="C372" s="610" t="s">
        <v>1082</v>
      </c>
      <c r="D372" s="683" t="s">
        <v>1383</v>
      </c>
      <c r="E372" s="604" t="s">
        <v>1386</v>
      </c>
      <c r="F372" s="377" t="s">
        <v>2304</v>
      </c>
      <c r="G372" s="377" t="s">
        <v>1214</v>
      </c>
      <c r="H372" s="374">
        <f>'F15 PROG. ACTIVIDADES'!AA372</f>
        <v>0</v>
      </c>
      <c r="I372" s="374">
        <f>'F15 PROG. ACTIVIDADES'!M372</f>
        <v>20</v>
      </c>
      <c r="J372" s="700">
        <f t="shared" si="25"/>
        <v>0</v>
      </c>
      <c r="K372" s="701">
        <f t="shared" si="26"/>
        <v>0</v>
      </c>
      <c r="L372" s="377"/>
      <c r="M372" s="377"/>
      <c r="N372" s="377"/>
      <c r="O372" s="377"/>
      <c r="P372" s="377"/>
      <c r="Q372" s="377"/>
      <c r="R372" s="377"/>
      <c r="S372" s="377"/>
      <c r="T372" s="377"/>
      <c r="U372" s="377"/>
      <c r="V372" s="377"/>
      <c r="W372" s="377"/>
      <c r="X372" s="702">
        <f t="shared" si="24"/>
        <v>0</v>
      </c>
    </row>
    <row r="373" spans="1:24" ht="67.5" customHeight="1" x14ac:dyDescent="0.2">
      <c r="A373" s="626">
        <f t="shared" si="32"/>
        <v>161</v>
      </c>
      <c r="B373" s="379" t="s">
        <v>1197</v>
      </c>
      <c r="C373" s="610" t="s">
        <v>1082</v>
      </c>
      <c r="D373" s="796" t="s">
        <v>1387</v>
      </c>
      <c r="E373" s="604" t="s">
        <v>1392</v>
      </c>
      <c r="F373" s="377" t="s">
        <v>2115</v>
      </c>
      <c r="G373" s="377" t="s">
        <v>1389</v>
      </c>
      <c r="H373" s="374">
        <f>'F15 PROG. ACTIVIDADES'!AA373</f>
        <v>0</v>
      </c>
      <c r="I373" s="374">
        <f>'F15 PROG. ACTIVIDADES'!M373</f>
        <v>20</v>
      </c>
      <c r="J373" s="700">
        <f t="shared" si="25"/>
        <v>0</v>
      </c>
      <c r="K373" s="701">
        <f t="shared" si="26"/>
        <v>0</v>
      </c>
      <c r="L373" s="191"/>
      <c r="M373" s="191"/>
      <c r="N373" s="191"/>
      <c r="O373" s="191"/>
      <c r="P373" s="191"/>
      <c r="Q373" s="191"/>
      <c r="R373" s="191"/>
      <c r="S373" s="191"/>
      <c r="T373" s="191"/>
      <c r="U373" s="191"/>
      <c r="V373" s="191"/>
      <c r="W373" s="191"/>
      <c r="X373" s="702">
        <f t="shared" si="24"/>
        <v>0</v>
      </c>
    </row>
    <row r="374" spans="1:24" ht="67.5" customHeight="1" x14ac:dyDescent="0.2">
      <c r="A374" s="168">
        <f t="shared" si="32"/>
        <v>162</v>
      </c>
      <c r="B374" s="379" t="s">
        <v>1197</v>
      </c>
      <c r="C374" s="610" t="s">
        <v>1082</v>
      </c>
      <c r="D374" s="422" t="s">
        <v>2622</v>
      </c>
      <c r="E374" s="889" t="s">
        <v>2626</v>
      </c>
      <c r="F374" s="890" t="s">
        <v>2629</v>
      </c>
      <c r="G374" s="636" t="s">
        <v>2631</v>
      </c>
      <c r="H374" s="901">
        <f>'F15 PROG. ACTIVIDADES'!AA374</f>
        <v>0</v>
      </c>
      <c r="I374" s="901">
        <f>'F15 PROG. ACTIVIDADES'!M374</f>
        <v>15</v>
      </c>
      <c r="J374" s="700">
        <f t="shared" ref="J374" si="33">ROUND((H374*I374)/60,1)</f>
        <v>0</v>
      </c>
      <c r="K374" s="701">
        <f t="shared" ref="K374" si="34">SUM(L374:W374)</f>
        <v>0</v>
      </c>
      <c r="L374" s="191"/>
      <c r="M374" s="191"/>
      <c r="N374" s="191"/>
      <c r="O374" s="191"/>
      <c r="P374" s="191"/>
      <c r="Q374" s="191"/>
      <c r="R374" s="191"/>
      <c r="S374" s="191"/>
      <c r="T374" s="191"/>
      <c r="U374" s="191"/>
      <c r="V374" s="191"/>
      <c r="W374" s="191"/>
      <c r="X374" s="702">
        <f t="shared" si="24"/>
        <v>0</v>
      </c>
    </row>
    <row r="375" spans="1:24" ht="67.5" customHeight="1" x14ac:dyDescent="0.2">
      <c r="A375" s="168">
        <f t="shared" si="32"/>
        <v>163</v>
      </c>
      <c r="B375" s="379" t="s">
        <v>1197</v>
      </c>
      <c r="C375" s="610" t="s">
        <v>1082</v>
      </c>
      <c r="D375" s="422" t="s">
        <v>2623</v>
      </c>
      <c r="E375" s="889" t="s">
        <v>2626</v>
      </c>
      <c r="F375" s="890" t="s">
        <v>2630</v>
      </c>
      <c r="G375" s="636" t="s">
        <v>2631</v>
      </c>
      <c r="H375" s="901">
        <f>'F15 PROG. ACTIVIDADES'!AA375</f>
        <v>0</v>
      </c>
      <c r="I375" s="901">
        <f>'F15 PROG. ACTIVIDADES'!M375</f>
        <v>15</v>
      </c>
      <c r="J375" s="700">
        <f t="shared" ref="J375:J377" si="35">ROUND((H375*I375)/60,1)</f>
        <v>0</v>
      </c>
      <c r="K375" s="701">
        <f t="shared" ref="K375:K377" si="36">SUM(L375:W375)</f>
        <v>0</v>
      </c>
      <c r="L375" s="191"/>
      <c r="M375" s="191"/>
      <c r="N375" s="191"/>
      <c r="O375" s="191"/>
      <c r="P375" s="191"/>
      <c r="Q375" s="191"/>
      <c r="R375" s="191"/>
      <c r="S375" s="191"/>
      <c r="T375" s="191"/>
      <c r="U375" s="191"/>
      <c r="V375" s="191"/>
      <c r="W375" s="191"/>
      <c r="X375" s="702">
        <f t="shared" si="24"/>
        <v>0</v>
      </c>
    </row>
    <row r="376" spans="1:24" ht="67.5" customHeight="1" x14ac:dyDescent="0.2">
      <c r="A376" s="168"/>
      <c r="B376" s="379" t="s">
        <v>1197</v>
      </c>
      <c r="C376" s="610" t="s">
        <v>1082</v>
      </c>
      <c r="D376" s="422" t="s">
        <v>2624</v>
      </c>
      <c r="E376" s="889" t="s">
        <v>2627</v>
      </c>
      <c r="F376" s="890" t="s">
        <v>2630</v>
      </c>
      <c r="G376" s="636" t="s">
        <v>2632</v>
      </c>
      <c r="H376" s="901">
        <f>'F15 PROG. ACTIVIDADES'!AA376</f>
        <v>0</v>
      </c>
      <c r="I376" s="901">
        <f>'F15 PROG. ACTIVIDADES'!M376</f>
        <v>15</v>
      </c>
      <c r="J376" s="700">
        <f t="shared" si="35"/>
        <v>0</v>
      </c>
      <c r="K376" s="701">
        <f t="shared" si="36"/>
        <v>0</v>
      </c>
      <c r="L376" s="191"/>
      <c r="M376" s="191"/>
      <c r="N376" s="191"/>
      <c r="O376" s="191"/>
      <c r="P376" s="191"/>
      <c r="Q376" s="191"/>
      <c r="R376" s="191"/>
      <c r="S376" s="191"/>
      <c r="T376" s="191"/>
      <c r="U376" s="191"/>
      <c r="V376" s="191"/>
      <c r="W376" s="191"/>
      <c r="X376" s="702">
        <f t="shared" si="24"/>
        <v>0</v>
      </c>
    </row>
    <row r="377" spans="1:24" ht="99.6" customHeight="1" x14ac:dyDescent="0.2">
      <c r="A377" s="168">
        <f>A375+1</f>
        <v>164</v>
      </c>
      <c r="B377" s="379" t="s">
        <v>1197</v>
      </c>
      <c r="C377" s="610" t="s">
        <v>1082</v>
      </c>
      <c r="D377" s="422" t="s">
        <v>2625</v>
      </c>
      <c r="E377" s="889" t="s">
        <v>2628</v>
      </c>
      <c r="F377" s="890" t="s">
        <v>2630</v>
      </c>
      <c r="G377" s="636" t="s">
        <v>2632</v>
      </c>
      <c r="H377" s="901">
        <f>'F15 PROG. ACTIVIDADES'!AA377</f>
        <v>0</v>
      </c>
      <c r="I377" s="901">
        <f>'F15 PROG. ACTIVIDADES'!M377</f>
        <v>15</v>
      </c>
      <c r="J377" s="700">
        <f t="shared" si="35"/>
        <v>0</v>
      </c>
      <c r="K377" s="701">
        <f t="shared" si="36"/>
        <v>0</v>
      </c>
      <c r="L377" s="191"/>
      <c r="M377" s="191"/>
      <c r="N377" s="191"/>
      <c r="O377" s="191"/>
      <c r="P377" s="191"/>
      <c r="Q377" s="191"/>
      <c r="R377" s="191"/>
      <c r="S377" s="191"/>
      <c r="T377" s="191"/>
      <c r="U377" s="191"/>
      <c r="V377" s="191"/>
      <c r="W377" s="191"/>
      <c r="X377" s="702">
        <f t="shared" si="24"/>
        <v>0</v>
      </c>
    </row>
    <row r="378" spans="1:24" ht="20.100000000000001" customHeight="1" x14ac:dyDescent="0.2">
      <c r="A378" s="684"/>
      <c r="B378" s="660"/>
      <c r="C378" s="661"/>
      <c r="D378" s="773" t="s">
        <v>2306</v>
      </c>
      <c r="E378" s="776"/>
      <c r="F378" s="780"/>
      <c r="G378" s="780"/>
      <c r="H378" s="780"/>
      <c r="I378" s="780"/>
      <c r="J378" s="780"/>
      <c r="K378" s="780"/>
      <c r="L378" s="780"/>
      <c r="M378" s="780"/>
      <c r="N378" s="780"/>
      <c r="O378" s="780"/>
      <c r="P378" s="780"/>
      <c r="Q378" s="780"/>
      <c r="R378" s="780"/>
      <c r="S378" s="780"/>
      <c r="T378" s="780"/>
      <c r="U378" s="780"/>
      <c r="V378" s="780"/>
      <c r="W378" s="780"/>
      <c r="X378" s="702">
        <f t="shared" si="24"/>
        <v>0</v>
      </c>
    </row>
    <row r="379" spans="1:24" ht="42.75" customHeight="1" x14ac:dyDescent="0.2">
      <c r="A379" s="674">
        <f>A377+1</f>
        <v>165</v>
      </c>
      <c r="B379" s="379" t="s">
        <v>1371</v>
      </c>
      <c r="C379" s="610" t="s">
        <v>1082</v>
      </c>
      <c r="D379" s="608" t="s">
        <v>1393</v>
      </c>
      <c r="E379" s="604" t="s">
        <v>1398</v>
      </c>
      <c r="F379" s="377" t="s">
        <v>2307</v>
      </c>
      <c r="G379" s="377" t="s">
        <v>1395</v>
      </c>
      <c r="H379" s="374">
        <f>'F15 PROG. ACTIVIDADES'!AA379</f>
        <v>0</v>
      </c>
      <c r="I379" s="374">
        <f>'F15 PROG. ACTIVIDADES'!M379</f>
        <v>15</v>
      </c>
      <c r="J379" s="700">
        <f t="shared" si="25"/>
        <v>0</v>
      </c>
      <c r="K379" s="701">
        <f t="shared" si="26"/>
        <v>0</v>
      </c>
      <c r="L379" s="191"/>
      <c r="M379" s="191"/>
      <c r="N379" s="191"/>
      <c r="O379" s="191"/>
      <c r="P379" s="191"/>
      <c r="Q379" s="191"/>
      <c r="R379" s="191"/>
      <c r="S379" s="191"/>
      <c r="T379" s="191"/>
      <c r="U379" s="191"/>
      <c r="V379" s="191"/>
      <c r="W379" s="191"/>
      <c r="X379" s="702">
        <f t="shared" si="24"/>
        <v>0</v>
      </c>
    </row>
    <row r="380" spans="1:24" ht="67.5" customHeight="1" x14ac:dyDescent="0.2">
      <c r="A380" s="626">
        <f t="shared" ref="A380:A386" si="37">A379+1</f>
        <v>166</v>
      </c>
      <c r="B380" s="379" t="s">
        <v>1371</v>
      </c>
      <c r="C380" s="610" t="s">
        <v>1082</v>
      </c>
      <c r="D380" s="670" t="s">
        <v>2620</v>
      </c>
      <c r="E380" s="604" t="s">
        <v>1402</v>
      </c>
      <c r="F380" s="377" t="s">
        <v>2308</v>
      </c>
      <c r="G380" s="377" t="s">
        <v>1399</v>
      </c>
      <c r="H380" s="374">
        <f>'F15 PROG. ACTIVIDADES'!AA380</f>
        <v>0</v>
      </c>
      <c r="I380" s="374">
        <f>'F15 PROG. ACTIVIDADES'!M380</f>
        <v>20</v>
      </c>
      <c r="J380" s="700">
        <f t="shared" si="25"/>
        <v>0</v>
      </c>
      <c r="K380" s="701">
        <f t="shared" si="26"/>
        <v>0</v>
      </c>
      <c r="L380" s="191"/>
      <c r="M380" s="191"/>
      <c r="N380" s="191"/>
      <c r="O380" s="191"/>
      <c r="P380" s="191"/>
      <c r="Q380" s="191"/>
      <c r="R380" s="191"/>
      <c r="S380" s="191"/>
      <c r="T380" s="191"/>
      <c r="U380" s="191"/>
      <c r="V380" s="191"/>
      <c r="W380" s="191"/>
      <c r="X380" s="702">
        <f t="shared" si="24"/>
        <v>0</v>
      </c>
    </row>
    <row r="381" spans="1:24" ht="42.75" customHeight="1" x14ac:dyDescent="0.2">
      <c r="A381" s="626">
        <f t="shared" si="37"/>
        <v>167</v>
      </c>
      <c r="B381" s="379" t="s">
        <v>1371</v>
      </c>
      <c r="C381" s="610" t="s">
        <v>1082</v>
      </c>
      <c r="D381" s="608" t="s">
        <v>2621</v>
      </c>
      <c r="E381" s="604" t="s">
        <v>2494</v>
      </c>
      <c r="F381" s="377" t="s">
        <v>2309</v>
      </c>
      <c r="G381" s="377" t="s">
        <v>1404</v>
      </c>
      <c r="H381" s="374">
        <f>'F15 PROG. ACTIVIDADES'!AA381</f>
        <v>0</v>
      </c>
      <c r="I381" s="374">
        <f>'F15 PROG. ACTIVIDADES'!M381</f>
        <v>120</v>
      </c>
      <c r="J381" s="700">
        <f t="shared" si="25"/>
        <v>0</v>
      </c>
      <c r="K381" s="701">
        <f t="shared" si="26"/>
        <v>0</v>
      </c>
      <c r="L381" s="377"/>
      <c r="M381" s="377"/>
      <c r="N381" s="377"/>
      <c r="O381" s="377"/>
      <c r="P381" s="377"/>
      <c r="Q381" s="377"/>
      <c r="R381" s="377"/>
      <c r="S381" s="377"/>
      <c r="T381" s="377"/>
      <c r="U381" s="377"/>
      <c r="V381" s="377"/>
      <c r="W381" s="377"/>
      <c r="X381" s="702">
        <f t="shared" si="24"/>
        <v>0</v>
      </c>
    </row>
    <row r="382" spans="1:24" ht="42.75" customHeight="1" x14ac:dyDescent="0.2">
      <c r="A382" s="626">
        <f t="shared" si="37"/>
        <v>168</v>
      </c>
      <c r="B382" s="379" t="s">
        <v>1371</v>
      </c>
      <c r="C382" s="610" t="s">
        <v>1082</v>
      </c>
      <c r="D382" s="841" t="s">
        <v>2619</v>
      </c>
      <c r="E382" s="604" t="s">
        <v>1409</v>
      </c>
      <c r="F382" s="377" t="s">
        <v>2309</v>
      </c>
      <c r="G382" s="377" t="s">
        <v>1407</v>
      </c>
      <c r="H382" s="374">
        <f>'F15 PROG. ACTIVIDADES'!AA382</f>
        <v>0</v>
      </c>
      <c r="I382" s="374">
        <f>'F15 PROG. ACTIVIDADES'!M382</f>
        <v>10</v>
      </c>
      <c r="J382" s="700">
        <f t="shared" si="25"/>
        <v>0</v>
      </c>
      <c r="K382" s="701">
        <f t="shared" si="26"/>
        <v>0</v>
      </c>
      <c r="L382" s="191"/>
      <c r="M382" s="191"/>
      <c r="N382" s="191"/>
      <c r="O382" s="191"/>
      <c r="P382" s="191"/>
      <c r="Q382" s="191"/>
      <c r="R382" s="191"/>
      <c r="S382" s="191"/>
      <c r="T382" s="191"/>
      <c r="U382" s="191"/>
      <c r="V382" s="191"/>
      <c r="W382" s="191"/>
      <c r="X382" s="702">
        <f t="shared" si="24"/>
        <v>0</v>
      </c>
    </row>
    <row r="383" spans="1:24" ht="90" customHeight="1" x14ac:dyDescent="0.2">
      <c r="A383" s="626">
        <f t="shared" si="37"/>
        <v>169</v>
      </c>
      <c r="B383" s="379" t="s">
        <v>1371</v>
      </c>
      <c r="C383" s="610" t="s">
        <v>1082</v>
      </c>
      <c r="D383" s="764" t="s">
        <v>2520</v>
      </c>
      <c r="E383" s="604" t="s">
        <v>1413</v>
      </c>
      <c r="F383" s="377" t="s">
        <v>2310</v>
      </c>
      <c r="G383" s="377" t="s">
        <v>1410</v>
      </c>
      <c r="H383" s="374">
        <f>'F15 PROG. ACTIVIDADES'!AA383</f>
        <v>0</v>
      </c>
      <c r="I383" s="374">
        <f>'F15 PROG. ACTIVIDADES'!M383</f>
        <v>60</v>
      </c>
      <c r="J383" s="700">
        <f t="shared" si="25"/>
        <v>0</v>
      </c>
      <c r="K383" s="701">
        <f t="shared" si="26"/>
        <v>0</v>
      </c>
      <c r="L383" s="191"/>
      <c r="M383" s="191"/>
      <c r="N383" s="191"/>
      <c r="O383" s="191"/>
      <c r="P383" s="191"/>
      <c r="Q383" s="191"/>
      <c r="R383" s="191"/>
      <c r="S383" s="191"/>
      <c r="T383" s="191"/>
      <c r="U383" s="191"/>
      <c r="V383" s="191"/>
      <c r="W383" s="191"/>
      <c r="X383" s="702">
        <f t="shared" si="24"/>
        <v>0</v>
      </c>
    </row>
    <row r="384" spans="1:24" ht="42.75" customHeight="1" x14ac:dyDescent="0.2">
      <c r="A384" s="626">
        <f t="shared" si="37"/>
        <v>170</v>
      </c>
      <c r="B384" s="379" t="s">
        <v>1371</v>
      </c>
      <c r="C384" s="610" t="s">
        <v>1082</v>
      </c>
      <c r="D384" s="768" t="s">
        <v>2486</v>
      </c>
      <c r="E384" s="604" t="s">
        <v>2487</v>
      </c>
      <c r="F384" s="377" t="s">
        <v>2488</v>
      </c>
      <c r="G384" s="377" t="s">
        <v>1410</v>
      </c>
      <c r="H384" s="374">
        <f>'F15 PROG. ACTIVIDADES'!AA384</f>
        <v>0</v>
      </c>
      <c r="I384" s="374">
        <f>'F15 PROG. ACTIVIDADES'!M384</f>
        <v>20</v>
      </c>
      <c r="J384" s="700">
        <f t="shared" si="25"/>
        <v>0</v>
      </c>
      <c r="K384" s="701">
        <f t="shared" si="26"/>
        <v>0</v>
      </c>
      <c r="L384" s="191"/>
      <c r="M384" s="191"/>
      <c r="N384" s="191"/>
      <c r="O384" s="191"/>
      <c r="P384" s="191"/>
      <c r="Q384" s="191"/>
      <c r="R384" s="191"/>
      <c r="S384" s="191"/>
      <c r="T384" s="191"/>
      <c r="U384" s="191"/>
      <c r="V384" s="191"/>
      <c r="W384" s="191"/>
      <c r="X384" s="702">
        <f t="shared" si="24"/>
        <v>0</v>
      </c>
    </row>
    <row r="385" spans="1:24" ht="79.5" customHeight="1" x14ac:dyDescent="0.2">
      <c r="A385" s="626">
        <f t="shared" si="37"/>
        <v>171</v>
      </c>
      <c r="B385" s="379" t="s">
        <v>1371</v>
      </c>
      <c r="C385" s="610" t="s">
        <v>1082</v>
      </c>
      <c r="D385" s="604" t="s">
        <v>2491</v>
      </c>
      <c r="E385" s="604" t="s">
        <v>2487</v>
      </c>
      <c r="F385" s="377" t="s">
        <v>2488</v>
      </c>
      <c r="G385" s="377" t="s">
        <v>1410</v>
      </c>
      <c r="H385" s="374">
        <f>'F15 PROG. ACTIVIDADES'!AA385</f>
        <v>0</v>
      </c>
      <c r="I385" s="374">
        <f>'F15 PROG. ACTIVIDADES'!M385</f>
        <v>20</v>
      </c>
      <c r="J385" s="700">
        <f t="shared" si="25"/>
        <v>0</v>
      </c>
      <c r="K385" s="701">
        <f t="shared" si="26"/>
        <v>0</v>
      </c>
      <c r="L385" s="191"/>
      <c r="M385" s="191"/>
      <c r="N385" s="191"/>
      <c r="O385" s="191"/>
      <c r="P385" s="191"/>
      <c r="Q385" s="191"/>
      <c r="R385" s="191"/>
      <c r="S385" s="191"/>
      <c r="T385" s="191"/>
      <c r="U385" s="191"/>
      <c r="V385" s="191"/>
      <c r="W385" s="191"/>
      <c r="X385" s="702">
        <f t="shared" si="24"/>
        <v>0</v>
      </c>
    </row>
    <row r="386" spans="1:24" ht="79.5" customHeight="1" x14ac:dyDescent="0.2">
      <c r="A386" s="626">
        <f t="shared" si="37"/>
        <v>172</v>
      </c>
      <c r="B386" s="379" t="s">
        <v>1371</v>
      </c>
      <c r="C386" s="610" t="s">
        <v>1082</v>
      </c>
      <c r="D386" s="608" t="s">
        <v>2616</v>
      </c>
      <c r="E386" s="608" t="s">
        <v>2487</v>
      </c>
      <c r="F386" s="402" t="s">
        <v>2488</v>
      </c>
      <c r="G386" s="402" t="s">
        <v>1410</v>
      </c>
      <c r="H386" s="374">
        <f>'F15 PROG. ACTIVIDADES'!AA386</f>
        <v>0</v>
      </c>
      <c r="I386" s="374">
        <f>'F15 PROG. ACTIVIDADES'!M386</f>
        <v>0</v>
      </c>
      <c r="J386" s="700">
        <f t="shared" ref="J386" si="38">ROUND((H386*I386)/60,1)</f>
        <v>0</v>
      </c>
      <c r="K386" s="701">
        <f t="shared" ref="K386" si="39">SUM(L386:W386)</f>
        <v>0</v>
      </c>
      <c r="L386" s="191"/>
      <c r="M386" s="191"/>
      <c r="N386" s="191"/>
      <c r="O386" s="191"/>
      <c r="P386" s="191"/>
      <c r="Q386" s="191"/>
      <c r="R386" s="191"/>
      <c r="S386" s="191"/>
      <c r="T386" s="191"/>
      <c r="U386" s="191"/>
      <c r="V386" s="191"/>
      <c r="W386" s="191"/>
      <c r="X386" s="702">
        <f t="shared" si="24"/>
        <v>0</v>
      </c>
    </row>
    <row r="387" spans="1:24" ht="20.100000000000001" customHeight="1" x14ac:dyDescent="0.2">
      <c r="A387" s="684"/>
      <c r="B387" s="660"/>
      <c r="C387" s="661"/>
      <c r="D387" s="773" t="s">
        <v>2311</v>
      </c>
      <c r="E387" s="776"/>
      <c r="F387" s="780"/>
      <c r="G387" s="780"/>
      <c r="H387" s="780"/>
      <c r="I387" s="780"/>
      <c r="J387" s="780"/>
      <c r="K387" s="780"/>
      <c r="L387" s="780"/>
      <c r="M387" s="780"/>
      <c r="N387" s="780"/>
      <c r="O387" s="780"/>
      <c r="P387" s="780"/>
      <c r="Q387" s="780"/>
      <c r="R387" s="780"/>
      <c r="S387" s="780"/>
      <c r="T387" s="780"/>
      <c r="U387" s="780"/>
      <c r="V387" s="780"/>
      <c r="W387" s="780"/>
      <c r="X387" s="702">
        <f t="shared" si="24"/>
        <v>0</v>
      </c>
    </row>
    <row r="388" spans="1:24" ht="63" customHeight="1" x14ac:dyDescent="0.2">
      <c r="A388" s="674">
        <f>A386+1</f>
        <v>173</v>
      </c>
      <c r="B388" s="379" t="s">
        <v>2240</v>
      </c>
      <c r="C388" s="610"/>
      <c r="D388" s="683" t="s">
        <v>2312</v>
      </c>
      <c r="E388" s="604" t="s">
        <v>2313</v>
      </c>
      <c r="F388" s="377" t="s">
        <v>2314</v>
      </c>
      <c r="G388" s="409" t="s">
        <v>2251</v>
      </c>
      <c r="H388" s="374">
        <f>'F15 PROG. ACTIVIDADES'!AA388</f>
        <v>0</v>
      </c>
      <c r="I388" s="374">
        <f>'F15 PROG. ACTIVIDADES'!M388</f>
        <v>60</v>
      </c>
      <c r="J388" s="700">
        <f t="shared" si="25"/>
        <v>0</v>
      </c>
      <c r="K388" s="701">
        <f t="shared" si="26"/>
        <v>0</v>
      </c>
      <c r="L388" s="377"/>
      <c r="M388" s="377"/>
      <c r="N388" s="377"/>
      <c r="O388" s="377"/>
      <c r="P388" s="377"/>
      <c r="Q388" s="377"/>
      <c r="R388" s="377"/>
      <c r="S388" s="377"/>
      <c r="T388" s="377"/>
      <c r="U388" s="377"/>
      <c r="V388" s="377"/>
      <c r="W388" s="377"/>
      <c r="X388" s="702">
        <f t="shared" si="24"/>
        <v>0</v>
      </c>
    </row>
    <row r="389" spans="1:24" ht="57" customHeight="1" x14ac:dyDescent="0.2">
      <c r="A389" s="626">
        <f t="shared" ref="A389" si="40">A388+1</f>
        <v>174</v>
      </c>
      <c r="B389" s="379" t="s">
        <v>2240</v>
      </c>
      <c r="C389" s="610"/>
      <c r="D389" s="683" t="s">
        <v>1607</v>
      </c>
      <c r="E389" s="604" t="s">
        <v>1621</v>
      </c>
      <c r="F389" s="377" t="s">
        <v>2317</v>
      </c>
      <c r="G389" s="409" t="s">
        <v>1635</v>
      </c>
      <c r="H389" s="374">
        <f>'F15 PROG. ACTIVIDADES'!AA389</f>
        <v>0</v>
      </c>
      <c r="I389" s="374">
        <f>'F15 PROG. ACTIVIDADES'!M389</f>
        <v>180</v>
      </c>
      <c r="J389" s="700">
        <f t="shared" si="25"/>
        <v>0</v>
      </c>
      <c r="K389" s="701">
        <f t="shared" si="26"/>
        <v>0</v>
      </c>
      <c r="L389" s="191"/>
      <c r="M389" s="191"/>
      <c r="N389" s="191"/>
      <c r="O389" s="191"/>
      <c r="P389" s="191"/>
      <c r="Q389" s="191"/>
      <c r="R389" s="191"/>
      <c r="S389" s="191"/>
      <c r="T389" s="191"/>
      <c r="U389" s="191"/>
      <c r="V389" s="191"/>
      <c r="W389" s="191"/>
      <c r="X389" s="702">
        <f t="shared" si="24"/>
        <v>0</v>
      </c>
    </row>
    <row r="390" spans="1:24" ht="20.100000000000001" customHeight="1" x14ac:dyDescent="0.2">
      <c r="A390" s="684"/>
      <c r="B390" s="660"/>
      <c r="C390" s="661"/>
      <c r="D390" s="773" t="s">
        <v>2318</v>
      </c>
      <c r="E390" s="776"/>
      <c r="F390" s="780"/>
      <c r="G390" s="780"/>
      <c r="H390" s="780"/>
      <c r="I390" s="780"/>
      <c r="J390" s="780"/>
      <c r="K390" s="780"/>
      <c r="L390" s="780"/>
      <c r="M390" s="780"/>
      <c r="N390" s="780"/>
      <c r="O390" s="780"/>
      <c r="P390" s="780"/>
      <c r="Q390" s="780"/>
      <c r="R390" s="780"/>
      <c r="S390" s="780"/>
      <c r="T390" s="780"/>
      <c r="U390" s="780"/>
      <c r="V390" s="780"/>
      <c r="W390" s="780"/>
      <c r="X390" s="702">
        <f t="shared" si="24"/>
        <v>0</v>
      </c>
    </row>
    <row r="391" spans="1:24" ht="54.75" customHeight="1" x14ac:dyDescent="0.2">
      <c r="A391" s="674">
        <f>A389+1</f>
        <v>175</v>
      </c>
      <c r="B391" s="379" t="s">
        <v>2319</v>
      </c>
      <c r="C391" s="379" t="s">
        <v>2319</v>
      </c>
      <c r="D391" s="792" t="s">
        <v>1436</v>
      </c>
      <c r="E391" s="604" t="s">
        <v>1441</v>
      </c>
      <c r="F391" s="377" t="s">
        <v>2100</v>
      </c>
      <c r="G391" s="398" t="s">
        <v>1438</v>
      </c>
      <c r="H391" s="374">
        <f>'F15 PROG. ACTIVIDADES'!AA391</f>
        <v>0</v>
      </c>
      <c r="I391" s="374">
        <f>'F15 PROG. ACTIVIDADES'!M391</f>
        <v>60</v>
      </c>
      <c r="J391" s="700">
        <f t="shared" si="25"/>
        <v>0</v>
      </c>
      <c r="K391" s="701">
        <f t="shared" si="26"/>
        <v>0</v>
      </c>
      <c r="L391" s="688"/>
      <c r="M391" s="688"/>
      <c r="N391" s="688"/>
      <c r="O391" s="688"/>
      <c r="P391" s="688"/>
      <c r="Q391" s="688"/>
      <c r="R391" s="688"/>
      <c r="S391" s="688"/>
      <c r="T391" s="688"/>
      <c r="U391" s="688"/>
      <c r="V391" s="688"/>
      <c r="W391" s="688"/>
      <c r="X391" s="702">
        <f t="shared" si="24"/>
        <v>0</v>
      </c>
    </row>
    <row r="392" spans="1:24" ht="54.75" customHeight="1" x14ac:dyDescent="0.2">
      <c r="A392" s="626">
        <f t="shared" ref="A392:A400" si="41">A391+1</f>
        <v>176</v>
      </c>
      <c r="B392" s="379" t="s">
        <v>2319</v>
      </c>
      <c r="C392" s="379" t="s">
        <v>2319</v>
      </c>
      <c r="D392" s="792" t="s">
        <v>1442</v>
      </c>
      <c r="E392" s="604" t="s">
        <v>1446</v>
      </c>
      <c r="F392" s="377" t="s">
        <v>2205</v>
      </c>
      <c r="G392" s="398" t="s">
        <v>1443</v>
      </c>
      <c r="H392" s="374">
        <f>'F15 PROG. ACTIVIDADES'!AA392</f>
        <v>0</v>
      </c>
      <c r="I392" s="374">
        <f>'F15 PROG. ACTIVIDADES'!M392</f>
        <v>240</v>
      </c>
      <c r="J392" s="700">
        <f t="shared" si="25"/>
        <v>0</v>
      </c>
      <c r="K392" s="701">
        <f t="shared" si="26"/>
        <v>0</v>
      </c>
      <c r="L392" s="377"/>
      <c r="M392" s="377"/>
      <c r="N392" s="377"/>
      <c r="O392" s="377"/>
      <c r="P392" s="377"/>
      <c r="Q392" s="377"/>
      <c r="R392" s="377"/>
      <c r="S392" s="377"/>
      <c r="T392" s="377"/>
      <c r="U392" s="377"/>
      <c r="V392" s="377"/>
      <c r="W392" s="377"/>
      <c r="X392" s="702">
        <f t="shared" si="24"/>
        <v>0</v>
      </c>
    </row>
    <row r="393" spans="1:24" ht="59.25" customHeight="1" x14ac:dyDescent="0.2">
      <c r="A393" s="626">
        <f t="shared" si="41"/>
        <v>177</v>
      </c>
      <c r="B393" s="379" t="s">
        <v>2319</v>
      </c>
      <c r="C393" s="379" t="s">
        <v>2319</v>
      </c>
      <c r="D393" s="792" t="s">
        <v>1447</v>
      </c>
      <c r="E393" s="604"/>
      <c r="F393" s="377" t="s">
        <v>2100</v>
      </c>
      <c r="G393" s="398" t="s">
        <v>1448</v>
      </c>
      <c r="H393" s="374">
        <f>'F15 PROG. ACTIVIDADES'!AA393</f>
        <v>0</v>
      </c>
      <c r="I393" s="374">
        <f>'F15 PROG. ACTIVIDADES'!M393</f>
        <v>120</v>
      </c>
      <c r="J393" s="700">
        <f t="shared" si="25"/>
        <v>0</v>
      </c>
      <c r="K393" s="701">
        <f t="shared" si="26"/>
        <v>0</v>
      </c>
      <c r="L393" s="191"/>
      <c r="M393" s="191"/>
      <c r="N393" s="191"/>
      <c r="O393" s="191"/>
      <c r="P393" s="191"/>
      <c r="Q393" s="191"/>
      <c r="R393" s="191"/>
      <c r="S393" s="191"/>
      <c r="T393" s="191"/>
      <c r="U393" s="191"/>
      <c r="V393" s="191"/>
      <c r="W393" s="191"/>
      <c r="X393" s="702">
        <f t="shared" si="24"/>
        <v>0</v>
      </c>
    </row>
    <row r="394" spans="1:24" ht="72.75" customHeight="1" x14ac:dyDescent="0.2">
      <c r="A394" s="626">
        <f t="shared" si="41"/>
        <v>178</v>
      </c>
      <c r="B394" s="379" t="s">
        <v>2319</v>
      </c>
      <c r="C394" s="379" t="s">
        <v>2319</v>
      </c>
      <c r="D394" s="793" t="s">
        <v>1451</v>
      </c>
      <c r="E394" s="604" t="s">
        <v>1453</v>
      </c>
      <c r="F394" s="377" t="s">
        <v>2115</v>
      </c>
      <c r="G394" s="398" t="s">
        <v>1448</v>
      </c>
      <c r="H394" s="374">
        <f>'F15 PROG. ACTIVIDADES'!AA394</f>
        <v>0</v>
      </c>
      <c r="I394" s="374">
        <f>'F15 PROG. ACTIVIDADES'!M394</f>
        <v>120</v>
      </c>
      <c r="J394" s="700">
        <f t="shared" si="25"/>
        <v>0</v>
      </c>
      <c r="K394" s="701">
        <f t="shared" si="26"/>
        <v>0</v>
      </c>
      <c r="L394" s="191"/>
      <c r="M394" s="191"/>
      <c r="N394" s="191"/>
      <c r="O394" s="191"/>
      <c r="P394" s="191"/>
      <c r="Q394" s="191"/>
      <c r="R394" s="191"/>
      <c r="S394" s="191"/>
      <c r="T394" s="191"/>
      <c r="U394" s="191"/>
      <c r="V394" s="191"/>
      <c r="W394" s="191"/>
      <c r="X394" s="702">
        <f t="shared" si="24"/>
        <v>0</v>
      </c>
    </row>
    <row r="395" spans="1:24" ht="51" x14ac:dyDescent="0.2">
      <c r="A395" s="626">
        <f t="shared" si="41"/>
        <v>179</v>
      </c>
      <c r="B395" s="379" t="s">
        <v>2319</v>
      </c>
      <c r="C395" s="703" t="s">
        <v>2319</v>
      </c>
      <c r="D395" s="764" t="s">
        <v>2510</v>
      </c>
      <c r="E395" s="604" t="s">
        <v>1457</v>
      </c>
      <c r="F395" s="377" t="s">
        <v>2320</v>
      </c>
      <c r="G395" s="398" t="s">
        <v>1455</v>
      </c>
      <c r="H395" s="374">
        <f>'F15 PROG. ACTIVIDADES'!AA395</f>
        <v>0</v>
      </c>
      <c r="I395" s="374">
        <f>'F15 PROG. ACTIVIDADES'!M395</f>
        <v>60</v>
      </c>
      <c r="J395" s="700">
        <f t="shared" si="25"/>
        <v>0</v>
      </c>
      <c r="K395" s="701">
        <f t="shared" si="26"/>
        <v>0</v>
      </c>
      <c r="L395" s="191"/>
      <c r="M395" s="191"/>
      <c r="N395" s="191"/>
      <c r="O395" s="191"/>
      <c r="P395" s="191"/>
      <c r="Q395" s="191"/>
      <c r="R395" s="191"/>
      <c r="S395" s="191"/>
      <c r="T395" s="191"/>
      <c r="U395" s="191"/>
      <c r="V395" s="191"/>
      <c r="W395" s="191"/>
      <c r="X395" s="702">
        <f t="shared" si="24"/>
        <v>0</v>
      </c>
    </row>
    <row r="396" spans="1:24" ht="102" x14ac:dyDescent="0.2">
      <c r="A396" s="626">
        <f t="shared" si="41"/>
        <v>180</v>
      </c>
      <c r="B396" s="379" t="s">
        <v>2319</v>
      </c>
      <c r="C396" s="703" t="s">
        <v>2319</v>
      </c>
      <c r="D396" s="764" t="s">
        <v>2511</v>
      </c>
      <c r="E396" s="604" t="s">
        <v>1460</v>
      </c>
      <c r="F396" s="377" t="s">
        <v>2322</v>
      </c>
      <c r="G396" s="398" t="s">
        <v>2323</v>
      </c>
      <c r="H396" s="374">
        <f>'F15 PROG. ACTIVIDADES'!AA396</f>
        <v>0</v>
      </c>
      <c r="I396" s="374">
        <f>'F15 PROG. ACTIVIDADES'!M396</f>
        <v>60</v>
      </c>
      <c r="J396" s="700">
        <f t="shared" si="25"/>
        <v>0</v>
      </c>
      <c r="K396" s="701">
        <f t="shared" si="26"/>
        <v>0</v>
      </c>
      <c r="L396" s="191"/>
      <c r="M396" s="191"/>
      <c r="N396" s="191"/>
      <c r="O396" s="191"/>
      <c r="P396" s="191"/>
      <c r="Q396" s="191"/>
      <c r="R396" s="191"/>
      <c r="S396" s="191"/>
      <c r="T396" s="191"/>
      <c r="U396" s="191"/>
      <c r="V396" s="191"/>
      <c r="W396" s="191"/>
      <c r="X396" s="702">
        <f t="shared" si="24"/>
        <v>0</v>
      </c>
    </row>
    <row r="397" spans="1:24" ht="25.5" x14ac:dyDescent="0.2">
      <c r="A397" s="626">
        <f t="shared" si="41"/>
        <v>181</v>
      </c>
      <c r="B397" s="379" t="s">
        <v>2319</v>
      </c>
      <c r="C397" s="703" t="s">
        <v>2319</v>
      </c>
      <c r="D397" s="764" t="s">
        <v>2512</v>
      </c>
      <c r="E397" s="604" t="s">
        <v>1465</v>
      </c>
      <c r="F397" s="377" t="s">
        <v>2324</v>
      </c>
      <c r="G397" s="398" t="s">
        <v>1462</v>
      </c>
      <c r="H397" s="374">
        <f>'F15 PROG. ACTIVIDADES'!AA397</f>
        <v>0</v>
      </c>
      <c r="I397" s="374">
        <f>'F15 PROG. ACTIVIDADES'!M397</f>
        <v>60</v>
      </c>
      <c r="J397" s="700">
        <f t="shared" si="25"/>
        <v>0</v>
      </c>
      <c r="K397" s="701">
        <f t="shared" si="26"/>
        <v>0</v>
      </c>
      <c r="L397" s="191"/>
      <c r="M397" s="191"/>
      <c r="N397" s="191"/>
      <c r="O397" s="191"/>
      <c r="P397" s="191"/>
      <c r="Q397" s="191"/>
      <c r="R397" s="191"/>
      <c r="S397" s="191"/>
      <c r="T397" s="191"/>
      <c r="U397" s="191"/>
      <c r="V397" s="191"/>
      <c r="W397" s="191"/>
      <c r="X397" s="702">
        <f t="shared" si="24"/>
        <v>0</v>
      </c>
    </row>
    <row r="398" spans="1:24" x14ac:dyDescent="0.2">
      <c r="A398" s="626">
        <f t="shared" si="41"/>
        <v>182</v>
      </c>
      <c r="B398" s="379" t="s">
        <v>2319</v>
      </c>
      <c r="C398" s="379" t="s">
        <v>2319</v>
      </c>
      <c r="D398" s="794" t="s">
        <v>1466</v>
      </c>
      <c r="E398" s="604" t="s">
        <v>1471</v>
      </c>
      <c r="F398" s="377" t="s">
        <v>2324</v>
      </c>
      <c r="G398" s="398" t="s">
        <v>1468</v>
      </c>
      <c r="H398" s="374">
        <f>'F15 PROG. ACTIVIDADES'!AA398</f>
        <v>0</v>
      </c>
      <c r="I398" s="374">
        <f>'F15 PROG. ACTIVIDADES'!M398</f>
        <v>30</v>
      </c>
      <c r="J398" s="700">
        <f t="shared" si="25"/>
        <v>0</v>
      </c>
      <c r="K398" s="701">
        <f t="shared" si="26"/>
        <v>0</v>
      </c>
      <c r="L398" s="191"/>
      <c r="M398" s="191"/>
      <c r="N398" s="191"/>
      <c r="O398" s="191"/>
      <c r="P398" s="191"/>
      <c r="Q398" s="191"/>
      <c r="R398" s="191"/>
      <c r="S398" s="191"/>
      <c r="T398" s="191"/>
      <c r="U398" s="191"/>
      <c r="V398" s="191"/>
      <c r="W398" s="191"/>
      <c r="X398" s="702">
        <f t="shared" si="24"/>
        <v>0</v>
      </c>
    </row>
    <row r="399" spans="1:24" ht="25.5" x14ac:dyDescent="0.2">
      <c r="A399" s="626">
        <f t="shared" si="41"/>
        <v>183</v>
      </c>
      <c r="B399" s="379" t="s">
        <v>2319</v>
      </c>
      <c r="C399" s="379" t="s">
        <v>2319</v>
      </c>
      <c r="D399" s="795" t="s">
        <v>1472</v>
      </c>
      <c r="E399" s="691" t="s">
        <v>1475</v>
      </c>
      <c r="F399" s="692" t="s">
        <v>2324</v>
      </c>
      <c r="G399" s="379" t="s">
        <v>1473</v>
      </c>
      <c r="H399" s="374">
        <f>'F15 PROG. ACTIVIDADES'!AA399</f>
        <v>0</v>
      </c>
      <c r="I399" s="374">
        <f>'F15 PROG. ACTIVIDADES'!M399</f>
        <v>30</v>
      </c>
      <c r="J399" s="700">
        <f t="shared" si="25"/>
        <v>0</v>
      </c>
      <c r="K399" s="701">
        <f t="shared" si="26"/>
        <v>0</v>
      </c>
      <c r="L399" s="191"/>
      <c r="M399" s="191"/>
      <c r="N399" s="191"/>
      <c r="O399" s="191"/>
      <c r="P399" s="191"/>
      <c r="Q399" s="191"/>
      <c r="R399" s="191"/>
      <c r="S399" s="191"/>
      <c r="T399" s="191"/>
      <c r="U399" s="191"/>
      <c r="V399" s="191"/>
      <c r="W399" s="191"/>
      <c r="X399" s="702">
        <f t="shared" si="24"/>
        <v>0</v>
      </c>
    </row>
    <row r="400" spans="1:24" ht="51" x14ac:dyDescent="0.2">
      <c r="A400" s="626">
        <f t="shared" si="41"/>
        <v>184</v>
      </c>
      <c r="B400" s="379" t="s">
        <v>2319</v>
      </c>
      <c r="C400" s="379" t="s">
        <v>2319</v>
      </c>
      <c r="D400" s="795" t="s">
        <v>2521</v>
      </c>
      <c r="E400" s="691" t="s">
        <v>1478</v>
      </c>
      <c r="F400" s="692" t="s">
        <v>2100</v>
      </c>
      <c r="G400" s="379" t="s">
        <v>1433</v>
      </c>
      <c r="H400" s="374">
        <f>'F15 PROG. ACTIVIDADES'!AA400</f>
        <v>0</v>
      </c>
      <c r="I400" s="374">
        <f>'F15 PROG. ACTIVIDADES'!M400</f>
        <v>60</v>
      </c>
      <c r="J400" s="700">
        <f t="shared" si="25"/>
        <v>0</v>
      </c>
      <c r="K400" s="701">
        <f t="shared" si="26"/>
        <v>0</v>
      </c>
      <c r="L400" s="191"/>
      <c r="M400" s="191"/>
      <c r="N400" s="191"/>
      <c r="O400" s="191"/>
      <c r="P400" s="191"/>
      <c r="Q400" s="191"/>
      <c r="R400" s="191"/>
      <c r="S400" s="191"/>
      <c r="T400" s="191"/>
      <c r="U400" s="191"/>
      <c r="V400" s="191"/>
      <c r="W400" s="191"/>
      <c r="X400" s="702">
        <f t="shared" si="24"/>
        <v>0</v>
      </c>
    </row>
    <row r="401" spans="1:24" ht="20.100000000000001" customHeight="1" x14ac:dyDescent="0.2">
      <c r="A401" s="687"/>
      <c r="B401" s="672"/>
      <c r="C401" s="673"/>
      <c r="D401" s="772" t="s">
        <v>2325</v>
      </c>
      <c r="E401" s="647"/>
      <c r="F401" s="648"/>
      <c r="G401" s="648"/>
      <c r="H401" s="648"/>
      <c r="I401" s="648"/>
      <c r="J401" s="648"/>
      <c r="K401" s="648"/>
      <c r="L401" s="648"/>
      <c r="M401" s="648"/>
      <c r="N401" s="648"/>
      <c r="O401" s="648"/>
      <c r="P401" s="648"/>
      <c r="Q401" s="648"/>
      <c r="R401" s="648"/>
      <c r="S401" s="648"/>
      <c r="T401" s="648"/>
      <c r="U401" s="648"/>
      <c r="V401" s="648"/>
      <c r="W401" s="648"/>
      <c r="X401" s="702">
        <f t="shared" si="24"/>
        <v>0</v>
      </c>
    </row>
    <row r="402" spans="1:24" ht="20.100000000000001" customHeight="1" x14ac:dyDescent="0.2">
      <c r="A402" s="684"/>
      <c r="B402" s="660"/>
      <c r="C402" s="661"/>
      <c r="D402" s="773" t="s">
        <v>2326</v>
      </c>
      <c r="E402" s="776"/>
      <c r="F402" s="780"/>
      <c r="G402" s="780"/>
      <c r="H402" s="780"/>
      <c r="I402" s="780"/>
      <c r="J402" s="780"/>
      <c r="K402" s="780"/>
      <c r="L402" s="780"/>
      <c r="M402" s="780"/>
      <c r="N402" s="780"/>
      <c r="O402" s="780"/>
      <c r="P402" s="780"/>
      <c r="Q402" s="780"/>
      <c r="R402" s="780"/>
      <c r="S402" s="780"/>
      <c r="T402" s="780"/>
      <c r="U402" s="780"/>
      <c r="V402" s="780"/>
      <c r="W402" s="780"/>
      <c r="X402" s="702">
        <f t="shared" si="24"/>
        <v>0</v>
      </c>
    </row>
    <row r="403" spans="1:24" ht="73.5" customHeight="1" x14ac:dyDescent="0.2">
      <c r="A403" s="674">
        <f>A400+1</f>
        <v>185</v>
      </c>
      <c r="B403" s="379" t="s">
        <v>1651</v>
      </c>
      <c r="C403" s="379" t="s">
        <v>2327</v>
      </c>
      <c r="D403" s="604" t="s">
        <v>1002</v>
      </c>
      <c r="E403" s="604" t="s">
        <v>1588</v>
      </c>
      <c r="F403" s="688"/>
      <c r="G403" s="376" t="s">
        <v>963</v>
      </c>
      <c r="H403" s="374">
        <f>'F15 PROG. ACTIVIDADES'!AA403</f>
        <v>0</v>
      </c>
      <c r="I403" s="374">
        <f>'F15 PROG. ACTIVIDADES'!M403</f>
        <v>240</v>
      </c>
      <c r="J403" s="700">
        <f t="shared" si="25"/>
        <v>0</v>
      </c>
      <c r="K403" s="701">
        <f t="shared" si="26"/>
        <v>0</v>
      </c>
      <c r="L403" s="688"/>
      <c r="M403" s="688"/>
      <c r="N403" s="688"/>
      <c r="O403" s="688"/>
      <c r="P403" s="688"/>
      <c r="Q403" s="688"/>
      <c r="R403" s="688"/>
      <c r="S403" s="688"/>
      <c r="T403" s="688"/>
      <c r="U403" s="688"/>
      <c r="V403" s="688"/>
      <c r="W403" s="688"/>
      <c r="X403" s="702">
        <f t="shared" si="24"/>
        <v>0</v>
      </c>
    </row>
    <row r="404" spans="1:24" ht="73.5" customHeight="1" x14ac:dyDescent="0.2">
      <c r="A404" s="626">
        <f t="shared" ref="A404:A407" si="42">A403+1</f>
        <v>186</v>
      </c>
      <c r="B404" s="379" t="s">
        <v>1651</v>
      </c>
      <c r="C404" s="379" t="s">
        <v>2327</v>
      </c>
      <c r="D404" s="604" t="s">
        <v>1003</v>
      </c>
      <c r="E404" s="604"/>
      <c r="F404" s="688"/>
      <c r="G404" s="376" t="s">
        <v>963</v>
      </c>
      <c r="H404" s="374">
        <f>'F15 PROG. ACTIVIDADES'!AA404</f>
        <v>0</v>
      </c>
      <c r="I404" s="374">
        <f>'F15 PROG. ACTIVIDADES'!M404</f>
        <v>240</v>
      </c>
      <c r="J404" s="700">
        <f t="shared" si="25"/>
        <v>0</v>
      </c>
      <c r="K404" s="701">
        <f t="shared" si="26"/>
        <v>0</v>
      </c>
      <c r="L404" s="377"/>
      <c r="M404" s="377"/>
      <c r="N404" s="377"/>
      <c r="O404" s="377"/>
      <c r="P404" s="377"/>
      <c r="Q404" s="377"/>
      <c r="R404" s="377"/>
      <c r="S404" s="377"/>
      <c r="T404" s="377"/>
      <c r="U404" s="377"/>
      <c r="V404" s="377"/>
      <c r="W404" s="377"/>
      <c r="X404" s="702">
        <f t="shared" si="24"/>
        <v>0</v>
      </c>
    </row>
    <row r="405" spans="1:24" ht="73.5" customHeight="1" x14ac:dyDescent="0.2">
      <c r="A405" s="626">
        <f t="shared" si="42"/>
        <v>187</v>
      </c>
      <c r="B405" s="379" t="s">
        <v>1651</v>
      </c>
      <c r="C405" s="379" t="s">
        <v>2327</v>
      </c>
      <c r="D405" s="604" t="s">
        <v>1004</v>
      </c>
      <c r="E405" s="604"/>
      <c r="F405" s="688"/>
      <c r="G405" s="376" t="s">
        <v>963</v>
      </c>
      <c r="H405" s="374">
        <f>'F15 PROG. ACTIVIDADES'!AA405</f>
        <v>0</v>
      </c>
      <c r="I405" s="374">
        <f>'F15 PROG. ACTIVIDADES'!M405</f>
        <v>240</v>
      </c>
      <c r="J405" s="700">
        <f t="shared" ref="J405:J428" si="43">ROUND((H405*I405)/60,1)</f>
        <v>0</v>
      </c>
      <c r="K405" s="701">
        <f t="shared" ref="K405:K428" si="44">SUM(L405:W405)</f>
        <v>0</v>
      </c>
      <c r="L405" s="191"/>
      <c r="M405" s="191"/>
      <c r="N405" s="191"/>
      <c r="O405" s="191"/>
      <c r="P405" s="191"/>
      <c r="Q405" s="191"/>
      <c r="R405" s="191"/>
      <c r="S405" s="191"/>
      <c r="T405" s="191"/>
      <c r="U405" s="191"/>
      <c r="V405" s="191"/>
      <c r="W405" s="191"/>
      <c r="X405" s="702">
        <f t="shared" ref="X405:X428" si="45">J405-K405</f>
        <v>0</v>
      </c>
    </row>
    <row r="406" spans="1:24" ht="73.5" customHeight="1" x14ac:dyDescent="0.2">
      <c r="A406" s="626">
        <f t="shared" si="42"/>
        <v>188</v>
      </c>
      <c r="B406" s="379" t="s">
        <v>1651</v>
      </c>
      <c r="C406" s="379" t="s">
        <v>2327</v>
      </c>
      <c r="D406" s="604" t="s">
        <v>1005</v>
      </c>
      <c r="E406" s="604" t="s">
        <v>1590</v>
      </c>
      <c r="F406" s="377" t="s">
        <v>2537</v>
      </c>
      <c r="G406" s="377" t="s">
        <v>1589</v>
      </c>
      <c r="H406" s="374">
        <f>'F15 PROG. ACTIVIDADES'!AA406</f>
        <v>0</v>
      </c>
      <c r="I406" s="374">
        <f>'F15 PROG. ACTIVIDADES'!M406</f>
        <v>48</v>
      </c>
      <c r="J406" s="700">
        <f t="shared" si="43"/>
        <v>0</v>
      </c>
      <c r="K406" s="701">
        <f t="shared" si="44"/>
        <v>0</v>
      </c>
      <c r="L406" s="191"/>
      <c r="M406" s="191"/>
      <c r="N406" s="191"/>
      <c r="O406" s="191"/>
      <c r="P406" s="191"/>
      <c r="Q406" s="191"/>
      <c r="R406" s="191"/>
      <c r="S406" s="191"/>
      <c r="T406" s="191"/>
      <c r="U406" s="191"/>
      <c r="V406" s="191"/>
      <c r="W406" s="191"/>
      <c r="X406" s="702">
        <f t="shared" si="45"/>
        <v>0</v>
      </c>
    </row>
    <row r="407" spans="1:24" ht="73.5" customHeight="1" x14ac:dyDescent="0.2">
      <c r="A407" s="626">
        <f t="shared" si="42"/>
        <v>189</v>
      </c>
      <c r="B407" s="379" t="s">
        <v>1651</v>
      </c>
      <c r="C407" s="379" t="s">
        <v>2327</v>
      </c>
      <c r="D407" s="604" t="s">
        <v>1006</v>
      </c>
      <c r="E407" s="604" t="s">
        <v>1592</v>
      </c>
      <c r="F407" s="688"/>
      <c r="G407" s="377" t="s">
        <v>1591</v>
      </c>
      <c r="H407" s="374">
        <f>'F15 PROG. ACTIVIDADES'!AA407</f>
        <v>0</v>
      </c>
      <c r="I407" s="374">
        <f>'F15 PROG. ACTIVIDADES'!M407</f>
        <v>120</v>
      </c>
      <c r="J407" s="700">
        <f t="shared" si="43"/>
        <v>0</v>
      </c>
      <c r="K407" s="701">
        <f t="shared" si="44"/>
        <v>0</v>
      </c>
      <c r="L407" s="191"/>
      <c r="M407" s="191"/>
      <c r="N407" s="191"/>
      <c r="O407" s="191"/>
      <c r="P407" s="191"/>
      <c r="Q407" s="191"/>
      <c r="R407" s="191"/>
      <c r="S407" s="191"/>
      <c r="T407" s="191"/>
      <c r="U407" s="191"/>
      <c r="V407" s="191"/>
      <c r="W407" s="191"/>
      <c r="X407" s="702">
        <f t="shared" si="45"/>
        <v>0</v>
      </c>
    </row>
    <row r="408" spans="1:24" ht="20.100000000000001" customHeight="1" x14ac:dyDescent="0.2">
      <c r="A408" s="684"/>
      <c r="B408" s="660"/>
      <c r="C408" s="661"/>
      <c r="D408" s="773" t="s">
        <v>1593</v>
      </c>
      <c r="E408" s="776"/>
      <c r="F408" s="780"/>
      <c r="G408" s="780"/>
      <c r="H408" s="780"/>
      <c r="I408" s="780"/>
      <c r="J408" s="780"/>
      <c r="K408" s="780"/>
      <c r="L408" s="780"/>
      <c r="M408" s="780"/>
      <c r="N408" s="780"/>
      <c r="O408" s="780"/>
      <c r="P408" s="780"/>
      <c r="Q408" s="780"/>
      <c r="R408" s="780"/>
      <c r="S408" s="780"/>
      <c r="T408" s="780"/>
      <c r="U408" s="780"/>
      <c r="V408" s="780"/>
      <c r="W408" s="780"/>
      <c r="X408" s="702">
        <f t="shared" si="45"/>
        <v>0</v>
      </c>
    </row>
    <row r="409" spans="1:24" ht="51" customHeight="1" x14ac:dyDescent="0.2">
      <c r="A409" s="674">
        <f>A407+1</f>
        <v>190</v>
      </c>
      <c r="B409" s="379" t="s">
        <v>2328</v>
      </c>
      <c r="C409" s="610"/>
      <c r="D409" s="604" t="s">
        <v>1007</v>
      </c>
      <c r="E409" s="604" t="s">
        <v>2329</v>
      </c>
      <c r="F409" s="377" t="s">
        <v>2330</v>
      </c>
      <c r="G409" s="406" t="s">
        <v>1594</v>
      </c>
      <c r="H409" s="374">
        <f>'F15 PROG. ACTIVIDADES'!AA409</f>
        <v>0</v>
      </c>
      <c r="I409" s="374">
        <f>'F15 PROG. ACTIVIDADES'!M409</f>
        <v>360</v>
      </c>
      <c r="J409" s="700">
        <f t="shared" si="43"/>
        <v>0</v>
      </c>
      <c r="K409" s="701">
        <f t="shared" si="44"/>
        <v>0</v>
      </c>
      <c r="L409" s="191"/>
      <c r="M409" s="191"/>
      <c r="N409" s="191"/>
      <c r="O409" s="191"/>
      <c r="P409" s="191"/>
      <c r="Q409" s="191"/>
      <c r="R409" s="191"/>
      <c r="S409" s="191"/>
      <c r="T409" s="191"/>
      <c r="U409" s="191"/>
      <c r="V409" s="191"/>
      <c r="W409" s="191"/>
      <c r="X409" s="702">
        <f t="shared" si="45"/>
        <v>0</v>
      </c>
    </row>
    <row r="410" spans="1:24" ht="51" customHeight="1" x14ac:dyDescent="0.2">
      <c r="A410" s="626">
        <f t="shared" ref="A410:A421" si="46">A409+1</f>
        <v>191</v>
      </c>
      <c r="B410" s="379" t="s">
        <v>2328</v>
      </c>
      <c r="C410" s="610"/>
      <c r="D410" s="604" t="s">
        <v>1008</v>
      </c>
      <c r="E410" s="694"/>
      <c r="F410" s="377" t="s">
        <v>2330</v>
      </c>
      <c r="G410" s="406" t="s">
        <v>2538</v>
      </c>
      <c r="H410" s="374">
        <f>'F15 PROG. ACTIVIDADES'!AA410</f>
        <v>0</v>
      </c>
      <c r="I410" s="374">
        <f>'F15 PROG. ACTIVIDADES'!M410</f>
        <v>360</v>
      </c>
      <c r="J410" s="700">
        <f t="shared" si="43"/>
        <v>0</v>
      </c>
      <c r="K410" s="701">
        <f t="shared" si="44"/>
        <v>0</v>
      </c>
      <c r="L410" s="688"/>
      <c r="M410" s="688"/>
      <c r="N410" s="688"/>
      <c r="O410" s="688"/>
      <c r="P410" s="688"/>
      <c r="Q410" s="688"/>
      <c r="R410" s="688"/>
      <c r="S410" s="688"/>
      <c r="T410" s="688"/>
      <c r="U410" s="688"/>
      <c r="V410" s="688"/>
      <c r="W410" s="688"/>
      <c r="X410" s="702">
        <f t="shared" si="45"/>
        <v>0</v>
      </c>
    </row>
    <row r="411" spans="1:24" ht="51" customHeight="1" x14ac:dyDescent="0.2">
      <c r="A411" s="626">
        <f t="shared" si="46"/>
        <v>192</v>
      </c>
      <c r="B411" s="379" t="s">
        <v>2328</v>
      </c>
      <c r="C411" s="610"/>
      <c r="D411" s="604" t="s">
        <v>1009</v>
      </c>
      <c r="E411" s="604" t="s">
        <v>2332</v>
      </c>
      <c r="F411" s="377" t="s">
        <v>2330</v>
      </c>
      <c r="G411" s="377" t="s">
        <v>1596</v>
      </c>
      <c r="H411" s="374">
        <f>'F15 PROG. ACTIVIDADES'!AA411</f>
        <v>0</v>
      </c>
      <c r="I411" s="374">
        <f>'F15 PROG. ACTIVIDADES'!M411</f>
        <v>240</v>
      </c>
      <c r="J411" s="700">
        <f t="shared" si="43"/>
        <v>0</v>
      </c>
      <c r="K411" s="701">
        <f t="shared" si="44"/>
        <v>0</v>
      </c>
      <c r="L411" s="688"/>
      <c r="M411" s="688"/>
      <c r="N411" s="688"/>
      <c r="O411" s="688"/>
      <c r="P411" s="688"/>
      <c r="Q411" s="688"/>
      <c r="R411" s="688"/>
      <c r="S411" s="688"/>
      <c r="T411" s="688"/>
      <c r="U411" s="688"/>
      <c r="V411" s="688"/>
      <c r="W411" s="688"/>
      <c r="X411" s="702">
        <f t="shared" si="45"/>
        <v>0</v>
      </c>
    </row>
    <row r="412" spans="1:24" ht="51" customHeight="1" x14ac:dyDescent="0.2">
      <c r="A412" s="626">
        <f t="shared" si="46"/>
        <v>193</v>
      </c>
      <c r="B412" s="379" t="s">
        <v>2328</v>
      </c>
      <c r="C412" s="610"/>
      <c r="D412" s="604" t="s">
        <v>1010</v>
      </c>
      <c r="E412" s="604" t="s">
        <v>2334</v>
      </c>
      <c r="F412" s="377" t="s">
        <v>2330</v>
      </c>
      <c r="G412" s="406" t="s">
        <v>1597</v>
      </c>
      <c r="H412" s="374">
        <f>'F15 PROG. ACTIVIDADES'!AA412</f>
        <v>0</v>
      </c>
      <c r="I412" s="374">
        <f>'F15 PROG. ACTIVIDADES'!M412</f>
        <v>120</v>
      </c>
      <c r="J412" s="700">
        <f t="shared" si="43"/>
        <v>0</v>
      </c>
      <c r="K412" s="701">
        <f t="shared" si="44"/>
        <v>0</v>
      </c>
      <c r="L412" s="191"/>
      <c r="M412" s="191"/>
      <c r="N412" s="191"/>
      <c r="O412" s="191"/>
      <c r="P412" s="191"/>
      <c r="Q412" s="191"/>
      <c r="R412" s="191"/>
      <c r="S412" s="191"/>
      <c r="T412" s="191"/>
      <c r="U412" s="191"/>
      <c r="V412" s="191"/>
      <c r="W412" s="191"/>
      <c r="X412" s="702">
        <f t="shared" si="45"/>
        <v>0</v>
      </c>
    </row>
    <row r="413" spans="1:24" ht="51" customHeight="1" x14ac:dyDescent="0.2">
      <c r="A413" s="626">
        <f t="shared" si="46"/>
        <v>194</v>
      </c>
      <c r="B413" s="379" t="s">
        <v>2328</v>
      </c>
      <c r="C413" s="610"/>
      <c r="D413" s="604" t="s">
        <v>1011</v>
      </c>
      <c r="E413" s="604"/>
      <c r="F413" s="377" t="s">
        <v>2330</v>
      </c>
      <c r="G413" s="406" t="s">
        <v>1598</v>
      </c>
      <c r="H413" s="374">
        <f>'F15 PROG. ACTIVIDADES'!AA413</f>
        <v>0</v>
      </c>
      <c r="I413" s="374">
        <f>'F15 PROG. ACTIVIDADES'!M413</f>
        <v>360</v>
      </c>
      <c r="J413" s="700">
        <f t="shared" si="43"/>
        <v>0</v>
      </c>
      <c r="K413" s="701">
        <f t="shared" si="44"/>
        <v>0</v>
      </c>
      <c r="L413" s="191"/>
      <c r="M413" s="191"/>
      <c r="N413" s="191"/>
      <c r="O413" s="191"/>
      <c r="P413" s="191"/>
      <c r="Q413" s="191"/>
      <c r="R413" s="191"/>
      <c r="S413" s="191"/>
      <c r="T413" s="191"/>
      <c r="U413" s="191"/>
      <c r="V413" s="191"/>
      <c r="W413" s="191"/>
      <c r="X413" s="702">
        <f t="shared" si="45"/>
        <v>0</v>
      </c>
    </row>
    <row r="414" spans="1:24" ht="51" customHeight="1" x14ac:dyDescent="0.2">
      <c r="A414" s="626">
        <f t="shared" si="46"/>
        <v>195</v>
      </c>
      <c r="B414" s="379" t="s">
        <v>2328</v>
      </c>
      <c r="C414" s="610"/>
      <c r="D414" s="604" t="s">
        <v>1012</v>
      </c>
      <c r="E414" s="604"/>
      <c r="F414" s="377" t="s">
        <v>2330</v>
      </c>
      <c r="G414" s="406" t="s">
        <v>1595</v>
      </c>
      <c r="H414" s="374">
        <f>'F15 PROG. ACTIVIDADES'!AA414</f>
        <v>0</v>
      </c>
      <c r="I414" s="374">
        <f>'F15 PROG. ACTIVIDADES'!M414</f>
        <v>240</v>
      </c>
      <c r="J414" s="700">
        <f t="shared" si="43"/>
        <v>0</v>
      </c>
      <c r="K414" s="701">
        <f t="shared" si="44"/>
        <v>0</v>
      </c>
      <c r="L414" s="191"/>
      <c r="M414" s="191"/>
      <c r="N414" s="191"/>
      <c r="O414" s="191"/>
      <c r="P414" s="191"/>
      <c r="Q414" s="191"/>
      <c r="R414" s="191"/>
      <c r="S414" s="191"/>
      <c r="T414" s="191"/>
      <c r="U414" s="191"/>
      <c r="V414" s="191"/>
      <c r="W414" s="191"/>
      <c r="X414" s="702">
        <f t="shared" si="45"/>
        <v>0</v>
      </c>
    </row>
    <row r="415" spans="1:24" ht="51" customHeight="1" x14ac:dyDescent="0.2">
      <c r="A415" s="626">
        <f t="shared" si="46"/>
        <v>196</v>
      </c>
      <c r="B415" s="379" t="s">
        <v>2328</v>
      </c>
      <c r="C415" s="610"/>
      <c r="D415" s="604" t="s">
        <v>1013</v>
      </c>
      <c r="E415" s="604"/>
      <c r="F415" s="377" t="s">
        <v>2330</v>
      </c>
      <c r="G415" s="406" t="s">
        <v>1595</v>
      </c>
      <c r="H415" s="374">
        <f>'F15 PROG. ACTIVIDADES'!AA415</f>
        <v>0</v>
      </c>
      <c r="I415" s="374">
        <f>'F15 PROG. ACTIVIDADES'!M415</f>
        <v>120</v>
      </c>
      <c r="J415" s="700">
        <f t="shared" si="43"/>
        <v>0</v>
      </c>
      <c r="K415" s="701">
        <f t="shared" si="44"/>
        <v>0</v>
      </c>
      <c r="L415" s="191"/>
      <c r="M415" s="191"/>
      <c r="N415" s="191"/>
      <c r="O415" s="191"/>
      <c r="P415" s="191"/>
      <c r="Q415" s="191"/>
      <c r="R415" s="191"/>
      <c r="S415" s="191"/>
      <c r="T415" s="191"/>
      <c r="U415" s="191"/>
      <c r="V415" s="191"/>
      <c r="W415" s="191"/>
      <c r="X415" s="702">
        <f t="shared" si="45"/>
        <v>0</v>
      </c>
    </row>
    <row r="416" spans="1:24" ht="51" customHeight="1" x14ac:dyDescent="0.2">
      <c r="A416" s="626">
        <f t="shared" si="46"/>
        <v>197</v>
      </c>
      <c r="B416" s="379" t="s">
        <v>2328</v>
      </c>
      <c r="C416" s="610"/>
      <c r="D416" s="604" t="s">
        <v>1014</v>
      </c>
      <c r="E416" s="604"/>
      <c r="F416" s="377" t="s">
        <v>2330</v>
      </c>
      <c r="G416" s="377" t="s">
        <v>1173</v>
      </c>
      <c r="H416" s="374">
        <f>'F15 PROG. ACTIVIDADES'!AA416</f>
        <v>0</v>
      </c>
      <c r="I416" s="374">
        <f>'F15 PROG. ACTIVIDADES'!M416</f>
        <v>120</v>
      </c>
      <c r="J416" s="700">
        <f t="shared" si="43"/>
        <v>0</v>
      </c>
      <c r="K416" s="701">
        <f t="shared" si="44"/>
        <v>0</v>
      </c>
      <c r="L416" s="191"/>
      <c r="M416" s="191"/>
      <c r="N416" s="191"/>
      <c r="O416" s="191"/>
      <c r="P416" s="191"/>
      <c r="Q416" s="191"/>
      <c r="R416" s="191"/>
      <c r="S416" s="191"/>
      <c r="T416" s="191"/>
      <c r="U416" s="191"/>
      <c r="V416" s="191"/>
      <c r="W416" s="191"/>
      <c r="X416" s="702">
        <f t="shared" si="45"/>
        <v>0</v>
      </c>
    </row>
    <row r="417" spans="1:24" ht="51" customHeight="1" x14ac:dyDescent="0.2">
      <c r="A417" s="626">
        <f t="shared" si="46"/>
        <v>198</v>
      </c>
      <c r="B417" s="379" t="s">
        <v>2328</v>
      </c>
      <c r="C417" s="610"/>
      <c r="D417" s="604" t="s">
        <v>2338</v>
      </c>
      <c r="E417" s="604"/>
      <c r="F417" s="377" t="s">
        <v>2330</v>
      </c>
      <c r="G417" s="406" t="s">
        <v>1595</v>
      </c>
      <c r="H417" s="374">
        <f>'F15 PROG. ACTIVIDADES'!AA417</f>
        <v>0</v>
      </c>
      <c r="I417" s="374">
        <f>'F15 PROG. ACTIVIDADES'!M417</f>
        <v>120</v>
      </c>
      <c r="J417" s="700">
        <f t="shared" si="43"/>
        <v>0</v>
      </c>
      <c r="K417" s="701">
        <f t="shared" si="44"/>
        <v>0</v>
      </c>
      <c r="L417" s="191"/>
      <c r="M417" s="191"/>
      <c r="N417" s="191"/>
      <c r="O417" s="191"/>
      <c r="P417" s="191"/>
      <c r="Q417" s="191"/>
      <c r="R417" s="191"/>
      <c r="S417" s="191"/>
      <c r="T417" s="191"/>
      <c r="U417" s="191"/>
      <c r="V417" s="191"/>
      <c r="W417" s="191"/>
      <c r="X417" s="702">
        <f t="shared" si="45"/>
        <v>0</v>
      </c>
    </row>
    <row r="418" spans="1:24" ht="68.25" customHeight="1" x14ac:dyDescent="0.2">
      <c r="A418" s="626">
        <f t="shared" si="46"/>
        <v>199</v>
      </c>
      <c r="B418" s="379" t="s">
        <v>2328</v>
      </c>
      <c r="C418" s="610"/>
      <c r="D418" s="604" t="s">
        <v>1015</v>
      </c>
      <c r="E418" s="604" t="s">
        <v>2340</v>
      </c>
      <c r="F418" s="377" t="s">
        <v>2330</v>
      </c>
      <c r="G418" s="377" t="s">
        <v>1599</v>
      </c>
      <c r="H418" s="374">
        <f>'F15 PROG. ACTIVIDADES'!AA418</f>
        <v>0</v>
      </c>
      <c r="I418" s="374">
        <f>'F15 PROG. ACTIVIDADES'!M418</f>
        <v>360</v>
      </c>
      <c r="J418" s="700">
        <f t="shared" si="43"/>
        <v>0</v>
      </c>
      <c r="K418" s="701">
        <f t="shared" si="44"/>
        <v>0</v>
      </c>
      <c r="L418" s="191"/>
      <c r="M418" s="191"/>
      <c r="N418" s="191"/>
      <c r="O418" s="191"/>
      <c r="P418" s="191"/>
      <c r="Q418" s="191"/>
      <c r="R418" s="191"/>
      <c r="S418" s="191"/>
      <c r="T418" s="191"/>
      <c r="U418" s="191"/>
      <c r="V418" s="191"/>
      <c r="W418" s="191"/>
      <c r="X418" s="702">
        <f t="shared" si="45"/>
        <v>0</v>
      </c>
    </row>
    <row r="419" spans="1:24" ht="68.25" customHeight="1" x14ac:dyDescent="0.2">
      <c r="A419" s="626">
        <f t="shared" si="46"/>
        <v>200</v>
      </c>
      <c r="B419" s="379" t="s">
        <v>2328</v>
      </c>
      <c r="C419" s="610"/>
      <c r="D419" s="604" t="s">
        <v>1016</v>
      </c>
      <c r="E419" s="604" t="s">
        <v>2341</v>
      </c>
      <c r="F419" s="377" t="s">
        <v>2154</v>
      </c>
      <c r="G419" s="377" t="s">
        <v>1599</v>
      </c>
      <c r="H419" s="374">
        <f>'F15 PROG. ACTIVIDADES'!AA419</f>
        <v>0</v>
      </c>
      <c r="I419" s="374">
        <f>'F15 PROG. ACTIVIDADES'!M419</f>
        <v>360</v>
      </c>
      <c r="J419" s="700">
        <f t="shared" si="43"/>
        <v>0</v>
      </c>
      <c r="K419" s="701">
        <f t="shared" si="44"/>
        <v>0</v>
      </c>
      <c r="L419" s="191"/>
      <c r="M419" s="191"/>
      <c r="N419" s="191"/>
      <c r="O419" s="191"/>
      <c r="P419" s="191"/>
      <c r="Q419" s="191"/>
      <c r="R419" s="191"/>
      <c r="S419" s="191"/>
      <c r="T419" s="191"/>
      <c r="U419" s="191"/>
      <c r="V419" s="191"/>
      <c r="W419" s="191"/>
      <c r="X419" s="702">
        <f t="shared" si="45"/>
        <v>0</v>
      </c>
    </row>
    <row r="420" spans="1:24" ht="68.25" customHeight="1" x14ac:dyDescent="0.2">
      <c r="A420" s="626">
        <f t="shared" si="46"/>
        <v>201</v>
      </c>
      <c r="B420" s="379" t="s">
        <v>2328</v>
      </c>
      <c r="C420" s="610"/>
      <c r="D420" s="604" t="s">
        <v>1017</v>
      </c>
      <c r="E420" s="604"/>
      <c r="F420" s="377" t="s">
        <v>2343</v>
      </c>
      <c r="G420" s="377" t="s">
        <v>1600</v>
      </c>
      <c r="H420" s="374">
        <f>'F15 PROG. ACTIVIDADES'!AA420</f>
        <v>0</v>
      </c>
      <c r="I420" s="374">
        <f>'F15 PROG. ACTIVIDADES'!M420</f>
        <v>120</v>
      </c>
      <c r="J420" s="700">
        <f t="shared" si="43"/>
        <v>0</v>
      </c>
      <c r="K420" s="701">
        <f t="shared" si="44"/>
        <v>0</v>
      </c>
      <c r="L420" s="191"/>
      <c r="M420" s="191"/>
      <c r="N420" s="191"/>
      <c r="O420" s="191"/>
      <c r="P420" s="191"/>
      <c r="Q420" s="191"/>
      <c r="R420" s="191"/>
      <c r="S420" s="191"/>
      <c r="T420" s="191"/>
      <c r="U420" s="191"/>
      <c r="V420" s="191"/>
      <c r="W420" s="191"/>
      <c r="X420" s="702">
        <f t="shared" si="45"/>
        <v>0</v>
      </c>
    </row>
    <row r="421" spans="1:24" ht="68.25" customHeight="1" x14ac:dyDescent="0.2">
      <c r="A421" s="626">
        <f t="shared" si="46"/>
        <v>202</v>
      </c>
      <c r="B421" s="379" t="s">
        <v>2355</v>
      </c>
      <c r="C421" s="379"/>
      <c r="D421" s="608" t="s">
        <v>1014</v>
      </c>
      <c r="E421" s="604" t="s">
        <v>2353</v>
      </c>
      <c r="F421" s="688"/>
      <c r="G421" s="406" t="s">
        <v>958</v>
      </c>
      <c r="H421" s="374">
        <f>'F15 PROG. ACTIVIDADES'!AA413</f>
        <v>0</v>
      </c>
      <c r="I421" s="374">
        <f>'F15 PROG. ACTIVIDADES'!M413</f>
        <v>360</v>
      </c>
      <c r="J421" s="700">
        <f t="shared" ref="J421" si="47">ROUND((H421*I421)/60,1)</f>
        <v>0</v>
      </c>
      <c r="K421" s="701">
        <f t="shared" ref="K421" si="48">SUM(L421:W421)</f>
        <v>0</v>
      </c>
      <c r="L421" s="191"/>
      <c r="M421" s="191"/>
      <c r="N421" s="191"/>
      <c r="O421" s="191"/>
      <c r="P421" s="191"/>
      <c r="Q421" s="191"/>
      <c r="R421" s="191"/>
      <c r="S421" s="191"/>
      <c r="T421" s="191"/>
      <c r="U421" s="191"/>
      <c r="V421" s="191"/>
      <c r="W421" s="191"/>
      <c r="X421" s="702">
        <f t="shared" ref="X421" si="49">J421-K421</f>
        <v>0</v>
      </c>
    </row>
    <row r="422" spans="1:24" ht="20.100000000000001" customHeight="1" x14ac:dyDescent="0.2">
      <c r="A422" s="684"/>
      <c r="B422" s="660"/>
      <c r="C422" s="661"/>
      <c r="D422" s="773" t="s">
        <v>2344</v>
      </c>
      <c r="E422" s="776"/>
      <c r="F422" s="780"/>
      <c r="G422" s="780"/>
      <c r="H422" s="780"/>
      <c r="I422" s="780"/>
      <c r="J422" s="780"/>
      <c r="K422" s="780"/>
      <c r="L422" s="780"/>
      <c r="M422" s="780"/>
      <c r="N422" s="780"/>
      <c r="O422" s="780"/>
      <c r="P422" s="780"/>
      <c r="Q422" s="780"/>
      <c r="R422" s="780"/>
      <c r="S422" s="780"/>
      <c r="T422" s="780"/>
      <c r="U422" s="780"/>
      <c r="V422" s="780"/>
      <c r="W422" s="780"/>
      <c r="X422" s="702">
        <f t="shared" si="45"/>
        <v>0</v>
      </c>
    </row>
    <row r="423" spans="1:24" ht="55.5" customHeight="1" x14ac:dyDescent="0.2">
      <c r="A423" s="674">
        <f>A421+1</f>
        <v>203</v>
      </c>
      <c r="B423" s="379" t="s">
        <v>2345</v>
      </c>
      <c r="C423" s="379"/>
      <c r="D423" s="604" t="s">
        <v>1018</v>
      </c>
      <c r="E423" s="604" t="s">
        <v>2346</v>
      </c>
      <c r="F423" s="688" t="s">
        <v>2330</v>
      </c>
      <c r="G423" s="422" t="s">
        <v>2347</v>
      </c>
      <c r="H423" s="374">
        <f>'F15 PROG. ACTIVIDADES'!AA423</f>
        <v>0</v>
      </c>
      <c r="I423" s="374">
        <f>'F15 PROG. ACTIVIDADES'!M423</f>
        <v>120</v>
      </c>
      <c r="J423" s="700">
        <f t="shared" si="43"/>
        <v>0</v>
      </c>
      <c r="K423" s="701">
        <f t="shared" si="44"/>
        <v>0</v>
      </c>
      <c r="L423" s="191"/>
      <c r="M423" s="191"/>
      <c r="N423" s="191"/>
      <c r="O423" s="191"/>
      <c r="P423" s="191"/>
      <c r="Q423" s="191"/>
      <c r="R423" s="191"/>
      <c r="S423" s="191"/>
      <c r="T423" s="191"/>
      <c r="U423" s="191"/>
      <c r="V423" s="191"/>
      <c r="W423" s="191"/>
      <c r="X423" s="702">
        <f t="shared" si="45"/>
        <v>0</v>
      </c>
    </row>
    <row r="424" spans="1:24" ht="55.5" customHeight="1" x14ac:dyDescent="0.2">
      <c r="A424" s="626">
        <f t="shared" ref="A424:A428" si="50">A423+1</f>
        <v>204</v>
      </c>
      <c r="B424" s="379" t="s">
        <v>2345</v>
      </c>
      <c r="C424" s="379"/>
      <c r="D424" s="604" t="s">
        <v>1019</v>
      </c>
      <c r="E424" s="604" t="s">
        <v>2346</v>
      </c>
      <c r="F424" s="688" t="s">
        <v>2330</v>
      </c>
      <c r="G424" s="406" t="s">
        <v>2349</v>
      </c>
      <c r="H424" s="374">
        <f>'F15 PROG. ACTIVIDADES'!AA424</f>
        <v>0</v>
      </c>
      <c r="I424" s="374">
        <f>'F15 PROG. ACTIVIDADES'!M424</f>
        <v>120</v>
      </c>
      <c r="J424" s="700">
        <f t="shared" si="43"/>
        <v>0</v>
      </c>
      <c r="K424" s="701">
        <f t="shared" si="44"/>
        <v>0</v>
      </c>
      <c r="L424" s="191"/>
      <c r="M424" s="191"/>
      <c r="N424" s="191"/>
      <c r="O424" s="191"/>
      <c r="P424" s="191"/>
      <c r="Q424" s="191"/>
      <c r="R424" s="191"/>
      <c r="S424" s="191"/>
      <c r="T424" s="191"/>
      <c r="U424" s="191"/>
      <c r="V424" s="191"/>
      <c r="W424" s="191"/>
      <c r="X424" s="702">
        <f t="shared" si="45"/>
        <v>0</v>
      </c>
    </row>
    <row r="425" spans="1:24" ht="55.5" customHeight="1" x14ac:dyDescent="0.2">
      <c r="A425" s="626">
        <f t="shared" si="50"/>
        <v>205</v>
      </c>
      <c r="B425" s="379" t="s">
        <v>2345</v>
      </c>
      <c r="C425" s="379"/>
      <c r="D425" s="604" t="s">
        <v>1020</v>
      </c>
      <c r="E425" s="604"/>
      <c r="F425" s="688" t="s">
        <v>2330</v>
      </c>
      <c r="G425" s="377" t="s">
        <v>1601</v>
      </c>
      <c r="H425" s="374">
        <f>'F15 PROG. ACTIVIDADES'!AA425</f>
        <v>0</v>
      </c>
      <c r="I425" s="374">
        <f>'F15 PROG. ACTIVIDADES'!M425</f>
        <v>180</v>
      </c>
      <c r="J425" s="700">
        <f t="shared" si="43"/>
        <v>0</v>
      </c>
      <c r="K425" s="701">
        <f t="shared" si="44"/>
        <v>0</v>
      </c>
      <c r="L425" s="377"/>
      <c r="M425" s="377"/>
      <c r="N425" s="377"/>
      <c r="O425" s="377"/>
      <c r="P425" s="377"/>
      <c r="Q425" s="377"/>
      <c r="R425" s="377"/>
      <c r="S425" s="377"/>
      <c r="T425" s="377"/>
      <c r="U425" s="377"/>
      <c r="V425" s="377"/>
      <c r="W425" s="377"/>
      <c r="X425" s="702">
        <f t="shared" si="45"/>
        <v>0</v>
      </c>
    </row>
    <row r="426" spans="1:24" ht="55.5" customHeight="1" x14ac:dyDescent="0.2">
      <c r="A426" s="626">
        <f t="shared" si="50"/>
        <v>206</v>
      </c>
      <c r="B426" s="379" t="s">
        <v>2345</v>
      </c>
      <c r="C426" s="379"/>
      <c r="D426" s="604" t="s">
        <v>1021</v>
      </c>
      <c r="E426" s="604"/>
      <c r="F426" s="688" t="s">
        <v>2330</v>
      </c>
      <c r="G426" s="406" t="s">
        <v>958</v>
      </c>
      <c r="H426" s="374">
        <f>'F15 PROG. ACTIVIDADES'!AA426</f>
        <v>0</v>
      </c>
      <c r="I426" s="374">
        <f>'F15 PROG. ACTIVIDADES'!M426</f>
        <v>120</v>
      </c>
      <c r="J426" s="700">
        <f t="shared" si="43"/>
        <v>0</v>
      </c>
      <c r="K426" s="701">
        <f t="shared" si="44"/>
        <v>0</v>
      </c>
      <c r="L426" s="191"/>
      <c r="M426" s="191"/>
      <c r="N426" s="191"/>
      <c r="O426" s="191"/>
      <c r="P426" s="191"/>
      <c r="Q426" s="191"/>
      <c r="R426" s="191"/>
      <c r="S426" s="191"/>
      <c r="T426" s="191"/>
      <c r="U426" s="191"/>
      <c r="V426" s="191"/>
      <c r="W426" s="191"/>
      <c r="X426" s="702">
        <f t="shared" si="45"/>
        <v>0</v>
      </c>
    </row>
    <row r="427" spans="1:24" ht="55.5" customHeight="1" x14ac:dyDescent="0.2">
      <c r="A427" s="626">
        <f t="shared" si="50"/>
        <v>207</v>
      </c>
      <c r="B427" s="379" t="s">
        <v>2345</v>
      </c>
      <c r="C427" s="379"/>
      <c r="D427" s="604" t="s">
        <v>1022</v>
      </c>
      <c r="E427" s="604" t="s">
        <v>2352</v>
      </c>
      <c r="F427" s="688" t="s">
        <v>2330</v>
      </c>
      <c r="G427" s="406" t="s">
        <v>958</v>
      </c>
      <c r="H427" s="374">
        <f>'F15 PROG. ACTIVIDADES'!AA427</f>
        <v>0</v>
      </c>
      <c r="I427" s="374">
        <f>'F15 PROG. ACTIVIDADES'!M427</f>
        <v>120</v>
      </c>
      <c r="J427" s="700">
        <f t="shared" si="43"/>
        <v>0</v>
      </c>
      <c r="K427" s="701">
        <f t="shared" si="44"/>
        <v>0</v>
      </c>
      <c r="L427" s="191"/>
      <c r="M427" s="191"/>
      <c r="N427" s="191"/>
      <c r="O427" s="191"/>
      <c r="P427" s="191"/>
      <c r="Q427" s="191"/>
      <c r="R427" s="191"/>
      <c r="S427" s="191"/>
      <c r="T427" s="191"/>
      <c r="U427" s="191"/>
      <c r="V427" s="191"/>
      <c r="W427" s="191"/>
      <c r="X427" s="702">
        <f t="shared" si="45"/>
        <v>0</v>
      </c>
    </row>
    <row r="428" spans="1:24" ht="55.5" customHeight="1" x14ac:dyDescent="0.2">
      <c r="A428" s="626">
        <f t="shared" si="50"/>
        <v>208</v>
      </c>
      <c r="B428" s="379" t="s">
        <v>2345</v>
      </c>
      <c r="C428" s="379"/>
      <c r="D428" s="604" t="s">
        <v>1023</v>
      </c>
      <c r="E428" s="604" t="s">
        <v>2353</v>
      </c>
      <c r="F428" s="688" t="s">
        <v>2330</v>
      </c>
      <c r="G428" s="406" t="s">
        <v>958</v>
      </c>
      <c r="H428" s="374">
        <f>'F15 PROG. ACTIVIDADES'!AA428</f>
        <v>0</v>
      </c>
      <c r="I428" s="374">
        <f>'F15 PROG. ACTIVIDADES'!M428</f>
        <v>120</v>
      </c>
      <c r="J428" s="700">
        <f t="shared" si="43"/>
        <v>0</v>
      </c>
      <c r="K428" s="701">
        <f t="shared" si="44"/>
        <v>0</v>
      </c>
      <c r="L428" s="191"/>
      <c r="M428" s="191"/>
      <c r="N428" s="191"/>
      <c r="O428" s="191"/>
      <c r="P428" s="191"/>
      <c r="Q428" s="191"/>
      <c r="R428" s="191"/>
      <c r="S428" s="191"/>
      <c r="T428" s="191"/>
      <c r="U428" s="191"/>
      <c r="V428" s="191"/>
      <c r="W428" s="191"/>
      <c r="X428" s="702">
        <f t="shared" si="45"/>
        <v>0</v>
      </c>
    </row>
    <row r="429" spans="1:24" ht="20.100000000000001" customHeight="1" x14ac:dyDescent="0.2">
      <c r="D429" s="704" t="s">
        <v>2422</v>
      </c>
      <c r="E429" s="705"/>
      <c r="F429" s="706"/>
      <c r="G429" s="706"/>
      <c r="H429" s="706"/>
      <c r="I429" s="706"/>
      <c r="J429" s="707">
        <f t="shared" ref="J429:W429" si="51">SUM(J5:J428)</f>
        <v>64.3</v>
      </c>
      <c r="K429" s="707">
        <f t="shared" si="51"/>
        <v>140</v>
      </c>
      <c r="L429" s="707">
        <f t="shared" si="51"/>
        <v>0</v>
      </c>
      <c r="M429" s="707">
        <f t="shared" si="51"/>
        <v>95</v>
      </c>
      <c r="N429" s="707">
        <f t="shared" si="51"/>
        <v>45</v>
      </c>
      <c r="O429" s="707">
        <f t="shared" si="51"/>
        <v>0</v>
      </c>
      <c r="P429" s="707">
        <f t="shared" si="51"/>
        <v>0</v>
      </c>
      <c r="Q429" s="707">
        <f t="shared" si="51"/>
        <v>0</v>
      </c>
      <c r="R429" s="707">
        <f t="shared" si="51"/>
        <v>0</v>
      </c>
      <c r="S429" s="707">
        <f t="shared" si="51"/>
        <v>0</v>
      </c>
      <c r="T429" s="707">
        <f t="shared" si="51"/>
        <v>0</v>
      </c>
      <c r="U429" s="707">
        <f t="shared" si="51"/>
        <v>0</v>
      </c>
      <c r="V429" s="707">
        <f t="shared" si="51"/>
        <v>0</v>
      </c>
      <c r="W429" s="707">
        <f t="shared" si="51"/>
        <v>0</v>
      </c>
      <c r="X429" s="708"/>
    </row>
    <row r="430" spans="1:24" ht="20.100000000000001" customHeight="1" x14ac:dyDescent="0.2">
      <c r="D430" s="709" t="s">
        <v>2423</v>
      </c>
      <c r="E430" s="710"/>
      <c r="F430" s="711"/>
      <c r="G430" s="711"/>
      <c r="H430" s="711"/>
      <c r="I430" s="711"/>
      <c r="J430" s="707">
        <f>'[3]F18 HORAS DESPLAZAMIENTOOO'!C89</f>
        <v>0</v>
      </c>
      <c r="K430" s="712">
        <f>SUM(L430:W430)</f>
        <v>112</v>
      </c>
      <c r="L430" s="707">
        <f>'F14 HORAS DESPLAZAMIENTO'!H21</f>
        <v>24</v>
      </c>
      <c r="M430" s="707">
        <f>'F14 HORAS DESPLAZAMIENTO'!J21</f>
        <v>8</v>
      </c>
      <c r="N430" s="707">
        <f>'F14 HORAS DESPLAZAMIENTO'!L21</f>
        <v>16</v>
      </c>
      <c r="O430" s="707">
        <f>'F14 HORAS DESPLAZAMIENTO'!N21</f>
        <v>16</v>
      </c>
      <c r="P430" s="707"/>
      <c r="Q430" s="707">
        <f>'F14 HORAS DESPLAZAMIENTO'!P21</f>
        <v>16</v>
      </c>
      <c r="R430" s="707">
        <f>'F14 HORAS DESPLAZAMIENTO'!R21</f>
        <v>16</v>
      </c>
      <c r="S430" s="707"/>
      <c r="T430" s="707">
        <f>'F14 HORAS DESPLAZAMIENTO'!T21</f>
        <v>16</v>
      </c>
      <c r="U430" s="707"/>
      <c r="V430" s="707"/>
      <c r="W430" s="707"/>
      <c r="X430" s="708"/>
    </row>
    <row r="431" spans="1:24" ht="20.100000000000001" customHeight="1" x14ac:dyDescent="0.2">
      <c r="D431" s="713" t="s">
        <v>2424</v>
      </c>
      <c r="E431" s="705"/>
      <c r="F431" s="706"/>
      <c r="G431" s="706"/>
      <c r="H431" s="706"/>
      <c r="I431" s="706"/>
      <c r="J431" s="707">
        <f>J429+J430</f>
        <v>64.3</v>
      </c>
      <c r="K431" s="712">
        <f>SUM(L431:W431)</f>
        <v>252</v>
      </c>
      <c r="L431" s="707">
        <f>L429+L430</f>
        <v>24</v>
      </c>
      <c r="M431" s="707">
        <f t="shared" ref="M431:W431" si="52">M429+M430</f>
        <v>103</v>
      </c>
      <c r="N431" s="707">
        <f t="shared" si="52"/>
        <v>61</v>
      </c>
      <c r="O431" s="707">
        <f t="shared" si="52"/>
        <v>16</v>
      </c>
      <c r="P431" s="707">
        <f t="shared" si="52"/>
        <v>0</v>
      </c>
      <c r="Q431" s="707">
        <f t="shared" si="52"/>
        <v>16</v>
      </c>
      <c r="R431" s="707">
        <f t="shared" si="52"/>
        <v>16</v>
      </c>
      <c r="S431" s="707">
        <f t="shared" si="52"/>
        <v>0</v>
      </c>
      <c r="T431" s="707">
        <f t="shared" si="52"/>
        <v>16</v>
      </c>
      <c r="U431" s="707">
        <f t="shared" si="52"/>
        <v>0</v>
      </c>
      <c r="V431" s="707">
        <f t="shared" si="52"/>
        <v>0</v>
      </c>
      <c r="W431" s="707">
        <f t="shared" si="52"/>
        <v>0</v>
      </c>
      <c r="X431" s="702">
        <f>J431-K431</f>
        <v>-187.7</v>
      </c>
    </row>
    <row r="432" spans="1:24" ht="51" x14ac:dyDescent="0.2">
      <c r="D432" s="714"/>
      <c r="E432" s="714"/>
      <c r="F432" s="708"/>
      <c r="G432" s="708"/>
      <c r="H432" s="715"/>
      <c r="I432" s="715"/>
      <c r="J432" s="716" t="s">
        <v>2425</v>
      </c>
      <c r="K432" s="716" t="s">
        <v>2409</v>
      </c>
      <c r="L432" s="717" t="s">
        <v>2410</v>
      </c>
      <c r="M432" s="717" t="s">
        <v>2411</v>
      </c>
      <c r="N432" s="717" t="s">
        <v>2426</v>
      </c>
      <c r="O432" s="717" t="s">
        <v>2413</v>
      </c>
      <c r="P432" s="717" t="s">
        <v>2414</v>
      </c>
      <c r="Q432" s="717" t="s">
        <v>2415</v>
      </c>
      <c r="R432" s="717" t="s">
        <v>2416</v>
      </c>
      <c r="S432" s="717" t="s">
        <v>2417</v>
      </c>
      <c r="T432" s="717" t="s">
        <v>2427</v>
      </c>
      <c r="U432" s="717" t="s">
        <v>2419</v>
      </c>
      <c r="V432" s="717" t="s">
        <v>2420</v>
      </c>
      <c r="W432" s="717" t="s">
        <v>2421</v>
      </c>
      <c r="X432" s="714"/>
    </row>
  </sheetData>
  <autoFilter ref="A4:X432"/>
  <mergeCells count="201">
    <mergeCell ref="E303:E304"/>
    <mergeCell ref="E244:E247"/>
    <mergeCell ref="G244:G247"/>
    <mergeCell ref="E261:E262"/>
    <mergeCell ref="E234:E235"/>
    <mergeCell ref="E236:E239"/>
    <mergeCell ref="G236:G239"/>
    <mergeCell ref="E240:E243"/>
    <mergeCell ref="G240:G243"/>
    <mergeCell ref="G150:G152"/>
    <mergeCell ref="E161:E162"/>
    <mergeCell ref="E193:E197"/>
    <mergeCell ref="G193:G197"/>
    <mergeCell ref="E226:E229"/>
    <mergeCell ref="G226:G229"/>
    <mergeCell ref="G91:G92"/>
    <mergeCell ref="E93:E94"/>
    <mergeCell ref="G93:G94"/>
    <mergeCell ref="E107:E109"/>
    <mergeCell ref="E110:E111"/>
    <mergeCell ref="A311:A312"/>
    <mergeCell ref="D311:D312"/>
    <mergeCell ref="E15:E18"/>
    <mergeCell ref="E19:E22"/>
    <mergeCell ref="E49:E51"/>
    <mergeCell ref="E66:E68"/>
    <mergeCell ref="E88:E89"/>
    <mergeCell ref="E91:E92"/>
    <mergeCell ref="E112:E113"/>
    <mergeCell ref="E114:E115"/>
    <mergeCell ref="E116:E117"/>
    <mergeCell ref="E120:E122"/>
    <mergeCell ref="E123:E124"/>
    <mergeCell ref="E125:E126"/>
    <mergeCell ref="E127:E128"/>
    <mergeCell ref="E150:E152"/>
    <mergeCell ref="A293:A294"/>
    <mergeCell ref="D293:D294"/>
    <mergeCell ref="D301:D302"/>
    <mergeCell ref="D303:D304"/>
    <mergeCell ref="A306:A307"/>
    <mergeCell ref="D306:D307"/>
    <mergeCell ref="A277:A281"/>
    <mergeCell ref="D277:D281"/>
    <mergeCell ref="A282:A286"/>
    <mergeCell ref="D282:D286"/>
    <mergeCell ref="A288:A289"/>
    <mergeCell ref="D288:D289"/>
    <mergeCell ref="A269:A270"/>
    <mergeCell ref="D269:D270"/>
    <mergeCell ref="A272:A274"/>
    <mergeCell ref="D272:D274"/>
    <mergeCell ref="A275:A276"/>
    <mergeCell ref="D275:D276"/>
    <mergeCell ref="A261:A263"/>
    <mergeCell ref="D261:D262"/>
    <mergeCell ref="A265:A266"/>
    <mergeCell ref="D265:D266"/>
    <mergeCell ref="A267:A268"/>
    <mergeCell ref="D267:D268"/>
    <mergeCell ref="A248:A249"/>
    <mergeCell ref="D248:D249"/>
    <mergeCell ref="A251:A255"/>
    <mergeCell ref="D251:D255"/>
    <mergeCell ref="A256:A260"/>
    <mergeCell ref="D256:D260"/>
    <mergeCell ref="A226:A229"/>
    <mergeCell ref="D226:D229"/>
    <mergeCell ref="A230:A247"/>
    <mergeCell ref="D230:D233"/>
    <mergeCell ref="D234:D235"/>
    <mergeCell ref="B236:B239"/>
    <mergeCell ref="C236:C239"/>
    <mergeCell ref="D236:D239"/>
    <mergeCell ref="B240:B243"/>
    <mergeCell ref="C240:C243"/>
    <mergeCell ref="D240:D243"/>
    <mergeCell ref="B244:B247"/>
    <mergeCell ref="C244:C247"/>
    <mergeCell ref="D244:D247"/>
    <mergeCell ref="A193:A197"/>
    <mergeCell ref="B193:B197"/>
    <mergeCell ref="D193:D197"/>
    <mergeCell ref="A220:A225"/>
    <mergeCell ref="D220:D225"/>
    <mergeCell ref="A198:A204"/>
    <mergeCell ref="D198:D204"/>
    <mergeCell ref="A205:A210"/>
    <mergeCell ref="D205:D210"/>
    <mergeCell ref="A212:A218"/>
    <mergeCell ref="D212:D218"/>
    <mergeCell ref="A169:A182"/>
    <mergeCell ref="D170:D182"/>
    <mergeCell ref="A183:A189"/>
    <mergeCell ref="D183:D189"/>
    <mergeCell ref="A190:A192"/>
    <mergeCell ref="D190:D192"/>
    <mergeCell ref="A161:A162"/>
    <mergeCell ref="B161:B162"/>
    <mergeCell ref="C161:C162"/>
    <mergeCell ref="D161:D162"/>
    <mergeCell ref="A163:A164"/>
    <mergeCell ref="D163:D164"/>
    <mergeCell ref="A150:A152"/>
    <mergeCell ref="B150:B152"/>
    <mergeCell ref="C150:C152"/>
    <mergeCell ref="D150:D152"/>
    <mergeCell ref="A155:A160"/>
    <mergeCell ref="D155:D160"/>
    <mergeCell ref="A137:A138"/>
    <mergeCell ref="D137:D138"/>
    <mergeCell ref="A139:A140"/>
    <mergeCell ref="D139:D140"/>
    <mergeCell ref="A142:A147"/>
    <mergeCell ref="D142:D147"/>
    <mergeCell ref="A125:A126"/>
    <mergeCell ref="B125:B126"/>
    <mergeCell ref="D125:D126"/>
    <mergeCell ref="A127:A128"/>
    <mergeCell ref="B127:B128"/>
    <mergeCell ref="D127:D128"/>
    <mergeCell ref="A120:A122"/>
    <mergeCell ref="B120:B122"/>
    <mergeCell ref="D120:D122"/>
    <mergeCell ref="A123:A124"/>
    <mergeCell ref="B123:B124"/>
    <mergeCell ref="D123:D124"/>
    <mergeCell ref="A114:A115"/>
    <mergeCell ref="B114:B115"/>
    <mergeCell ref="D114:D115"/>
    <mergeCell ref="A116:A117"/>
    <mergeCell ref="B116:B117"/>
    <mergeCell ref="D116:D117"/>
    <mergeCell ref="A110:A111"/>
    <mergeCell ref="B110:B111"/>
    <mergeCell ref="D110:D111"/>
    <mergeCell ref="A112:A113"/>
    <mergeCell ref="B112:B113"/>
    <mergeCell ref="D112:D113"/>
    <mergeCell ref="A103:A104"/>
    <mergeCell ref="D103:D104"/>
    <mergeCell ref="A107:A109"/>
    <mergeCell ref="B107:B109"/>
    <mergeCell ref="D107:D109"/>
    <mergeCell ref="A95:A96"/>
    <mergeCell ref="D95:D96"/>
    <mergeCell ref="A97:A98"/>
    <mergeCell ref="D97:D98"/>
    <mergeCell ref="A99:A102"/>
    <mergeCell ref="D99:D102"/>
    <mergeCell ref="A91:A92"/>
    <mergeCell ref="B91:B92"/>
    <mergeCell ref="D91:D92"/>
    <mergeCell ref="A93:A94"/>
    <mergeCell ref="B93:B94"/>
    <mergeCell ref="D93:D94"/>
    <mergeCell ref="A77:A85"/>
    <mergeCell ref="D77:D85"/>
    <mergeCell ref="A88:A89"/>
    <mergeCell ref="C88:C89"/>
    <mergeCell ref="D88:D89"/>
    <mergeCell ref="A66:A68"/>
    <mergeCell ref="D66:D68"/>
    <mergeCell ref="A69:A70"/>
    <mergeCell ref="D69:D70"/>
    <mergeCell ref="A71:A72"/>
    <mergeCell ref="D71:D72"/>
    <mergeCell ref="A52:A54"/>
    <mergeCell ref="D52:D54"/>
    <mergeCell ref="A56:A59"/>
    <mergeCell ref="D56:D59"/>
    <mergeCell ref="A60:A62"/>
    <mergeCell ref="D60:D62"/>
    <mergeCell ref="A42:A43"/>
    <mergeCell ref="D42:D43"/>
    <mergeCell ref="A45:A46"/>
    <mergeCell ref="D45:D46"/>
    <mergeCell ref="A48:A51"/>
    <mergeCell ref="D48:D51"/>
    <mergeCell ref="A29:A30"/>
    <mergeCell ref="D29:D30"/>
    <mergeCell ref="A32:A35"/>
    <mergeCell ref="D32:D35"/>
    <mergeCell ref="A36:A41"/>
    <mergeCell ref="D36:D41"/>
    <mergeCell ref="A5:A13"/>
    <mergeCell ref="D5:D13"/>
    <mergeCell ref="A14:A18"/>
    <mergeCell ref="D14:D18"/>
    <mergeCell ref="A19:A24"/>
    <mergeCell ref="D19:D24"/>
    <mergeCell ref="A1:W1"/>
    <mergeCell ref="A2:A3"/>
    <mergeCell ref="B2:B3"/>
    <mergeCell ref="C2:C3"/>
    <mergeCell ref="D2:D3"/>
    <mergeCell ref="E2:E3"/>
    <mergeCell ref="F2:F3"/>
    <mergeCell ref="G2:G3"/>
    <mergeCell ref="H2:H3"/>
    <mergeCell ref="I2:W2"/>
  </mergeCells>
  <conditionalFormatting sqref="X422:X428 X5:X420">
    <cfRule type="cellIs" dxfId="4" priority="3" stopIfTrue="1" operator="notEqual">
      <formula>0</formula>
    </cfRule>
  </conditionalFormatting>
  <conditionalFormatting sqref="X431">
    <cfRule type="cellIs" dxfId="3" priority="2" stopIfTrue="1" operator="notEqual">
      <formula>0</formula>
    </cfRule>
  </conditionalFormatting>
  <conditionalFormatting sqref="X421">
    <cfRule type="cellIs" dxfId="2" priority="1" stopIfTrue="1" operator="notEqual">
      <formula>0</formula>
    </cfRule>
  </conditionalFormatting>
  <pageMargins left="0.47244094488188981" right="0.59055118110236227" top="0.35433070866141736" bottom="0.39370078740157483" header="0.31496062992125984" footer="0.31496062992125984"/>
  <pageSetup scale="42" orientation="landscape" r:id="rId1"/>
  <rowBreaks count="1" manualBreakCount="1">
    <brk id="407" max="22" man="1"/>
  </rowBreaks>
  <colBreaks count="1" manualBreakCount="1">
    <brk id="23"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1"/>
  <sheetViews>
    <sheetView zoomScale="80" zoomScaleNormal="80" workbookViewId="0">
      <pane xSplit="3" ySplit="6" topLeftCell="D13" activePane="bottomRight" state="frozen"/>
      <selection pane="topRight" activeCell="D1" sqref="D1"/>
      <selection pane="bottomLeft" activeCell="A7" sqref="A7"/>
      <selection pane="bottomRight" activeCell="Q6" sqref="Q6"/>
    </sheetView>
  </sheetViews>
  <sheetFormatPr baseColWidth="10" defaultColWidth="11.42578125" defaultRowHeight="11.25" x14ac:dyDescent="0.2"/>
  <cols>
    <col min="1" max="1" width="1.28515625" style="719" customWidth="1"/>
    <col min="2" max="2" width="53" style="718" customWidth="1"/>
    <col min="3" max="3" width="13.28515625" style="719" customWidth="1"/>
    <col min="4" max="4" width="9.28515625" style="719" customWidth="1"/>
    <col min="5" max="5" width="11.28515625" style="719" customWidth="1"/>
    <col min="6" max="6" width="10.85546875" style="719" customWidth="1"/>
    <col min="7" max="7" width="10" style="719" customWidth="1"/>
    <col min="8" max="9" width="10.85546875" style="719" customWidth="1"/>
    <col min="10" max="10" width="10.28515625" style="719" customWidth="1"/>
    <col min="11" max="11" width="15.42578125" style="719" customWidth="1"/>
    <col min="12" max="12" width="10.5703125" style="719" customWidth="1"/>
    <col min="13" max="13" width="11" style="719" customWidth="1"/>
    <col min="14" max="14" width="10.7109375" style="719" customWidth="1"/>
    <col min="15" max="15" width="15.7109375" style="719" customWidth="1"/>
    <col min="16" max="16384" width="11.42578125" style="719"/>
  </cols>
  <sheetData>
    <row r="1" spans="2:16" ht="9.75" customHeight="1" x14ac:dyDescent="0.2"/>
    <row r="2" spans="2:16" ht="27" customHeight="1" x14ac:dyDescent="0.2">
      <c r="B2" s="1192" t="s">
        <v>2454</v>
      </c>
      <c r="C2" s="1193"/>
      <c r="D2" s="1193"/>
      <c r="E2" s="1193"/>
      <c r="F2" s="1193"/>
      <c r="G2" s="1193"/>
      <c r="H2" s="1193"/>
      <c r="I2" s="1193"/>
      <c r="J2" s="1193"/>
      <c r="K2" s="1193"/>
      <c r="L2" s="1193"/>
      <c r="M2" s="1193"/>
      <c r="N2" s="1193"/>
      <c r="O2" s="1194"/>
    </row>
    <row r="3" spans="2:16" ht="18.75" customHeight="1" x14ac:dyDescent="0.2">
      <c r="B3" s="1195" t="s">
        <v>2455</v>
      </c>
      <c r="C3" s="1195"/>
      <c r="D3" s="1195"/>
      <c r="E3" s="1195"/>
      <c r="F3" s="1195"/>
      <c r="G3" s="1195"/>
      <c r="H3" s="1195"/>
      <c r="I3" s="1195"/>
      <c r="J3" s="1195"/>
      <c r="K3" s="1195"/>
      <c r="L3" s="1195"/>
      <c r="M3" s="1195"/>
      <c r="N3" s="1195"/>
      <c r="O3" s="1195"/>
    </row>
    <row r="4" spans="2:16" ht="17.25" customHeight="1" x14ac:dyDescent="0.2">
      <c r="B4" s="9" t="s">
        <v>2428</v>
      </c>
      <c r="C4" s="720"/>
      <c r="D4" s="720"/>
      <c r="E4" s="720"/>
      <c r="F4" s="720"/>
      <c r="G4" s="720"/>
      <c r="H4" s="720"/>
      <c r="I4" s="720"/>
      <c r="J4" s="720"/>
      <c r="K4" s="720"/>
      <c r="L4" s="720"/>
      <c r="M4" s="720"/>
    </row>
    <row r="5" spans="2:16" s="757" customFormat="1" ht="54" customHeight="1" x14ac:dyDescent="0.2">
      <c r="B5" s="800" t="s">
        <v>27</v>
      </c>
      <c r="C5" s="800" t="s">
        <v>2429</v>
      </c>
      <c r="D5" s="800" t="s">
        <v>2430</v>
      </c>
      <c r="E5" s="800" t="s">
        <v>2431</v>
      </c>
      <c r="F5" s="800" t="s">
        <v>2432</v>
      </c>
      <c r="G5" s="800" t="s">
        <v>2433</v>
      </c>
      <c r="H5" s="801" t="s">
        <v>2414</v>
      </c>
      <c r="I5" s="801" t="s">
        <v>2415</v>
      </c>
      <c r="J5" s="801" t="s">
        <v>2416</v>
      </c>
      <c r="K5" s="800" t="s">
        <v>2434</v>
      </c>
      <c r="L5" s="800" t="s">
        <v>2435</v>
      </c>
      <c r="M5" s="800" t="s">
        <v>2436</v>
      </c>
      <c r="N5" s="800" t="s">
        <v>2437</v>
      </c>
      <c r="O5" s="800" t="s">
        <v>2438</v>
      </c>
    </row>
    <row r="6" spans="2:16" ht="20.100000000000001" customHeight="1" x14ac:dyDescent="0.2">
      <c r="B6" s="721" t="s">
        <v>2439</v>
      </c>
      <c r="C6" s="823">
        <f>'F16 HORAS PROFESIONAL'!K431</f>
        <v>252</v>
      </c>
      <c r="D6" s="823">
        <f>'F16 HORAS PROFESIONAL'!L431</f>
        <v>24</v>
      </c>
      <c r="E6" s="823">
        <f>'F16 HORAS PROFESIONAL'!M431</f>
        <v>103</v>
      </c>
      <c r="F6" s="823">
        <f>'F16 HORAS PROFESIONAL'!N431</f>
        <v>61</v>
      </c>
      <c r="G6" s="823">
        <f>'F16 HORAS PROFESIONAL'!O431</f>
        <v>16</v>
      </c>
      <c r="H6" s="823">
        <f>'F16 HORAS PROFESIONAL'!P431</f>
        <v>0</v>
      </c>
      <c r="I6" s="823">
        <f>'F16 HORAS PROFESIONAL'!Q431</f>
        <v>16</v>
      </c>
      <c r="J6" s="823">
        <f>'F16 HORAS PROFESIONAL'!R431</f>
        <v>16</v>
      </c>
      <c r="K6" s="823">
        <f>'F16 HORAS PROFESIONAL'!S431</f>
        <v>0</v>
      </c>
      <c r="L6" s="823">
        <f>'F16 HORAS PROFESIONAL'!T431</f>
        <v>16</v>
      </c>
      <c r="M6" s="823">
        <f>'F16 HORAS PROFESIONAL'!U431</f>
        <v>0</v>
      </c>
      <c r="N6" s="823">
        <f>'F16 HORAS PROFESIONAL'!V431</f>
        <v>0</v>
      </c>
      <c r="O6" s="823">
        <f>'F16 HORAS PROFESIONAL'!W431</f>
        <v>0</v>
      </c>
      <c r="P6" s="722"/>
    </row>
    <row r="7" spans="2:16" ht="5.25" customHeight="1" x14ac:dyDescent="0.2">
      <c r="B7" s="723"/>
      <c r="C7" s="724"/>
      <c r="D7" s="724"/>
      <c r="E7" s="724"/>
      <c r="F7" s="724"/>
      <c r="G7" s="724"/>
      <c r="H7" s="724"/>
      <c r="I7" s="724"/>
      <c r="J7" s="724"/>
      <c r="K7" s="724"/>
      <c r="L7" s="724"/>
      <c r="M7" s="725"/>
      <c r="N7" s="725"/>
      <c r="O7" s="725"/>
    </row>
    <row r="8" spans="2:16" ht="20.100000000000001" customHeight="1" x14ac:dyDescent="0.2">
      <c r="B8" s="809" t="s">
        <v>2440</v>
      </c>
      <c r="C8" s="802"/>
      <c r="D8" s="802"/>
      <c r="E8" s="802"/>
      <c r="F8" s="802"/>
      <c r="G8" s="802"/>
      <c r="H8" s="802"/>
      <c r="I8" s="802"/>
      <c r="J8" s="802"/>
      <c r="K8" s="802"/>
      <c r="L8" s="802"/>
      <c r="M8" s="803"/>
      <c r="N8" s="803"/>
      <c r="O8" s="803"/>
    </row>
    <row r="9" spans="2:16" ht="20.100000000000001" customHeight="1" x14ac:dyDescent="0.2">
      <c r="B9" s="721" t="s">
        <v>2441</v>
      </c>
      <c r="C9" s="823">
        <f>SUM(D9:O9)</f>
        <v>5</v>
      </c>
      <c r="D9" s="726"/>
      <c r="E9" s="726">
        <v>3</v>
      </c>
      <c r="F9" s="726">
        <v>2</v>
      </c>
      <c r="G9" s="726"/>
      <c r="H9" s="726"/>
      <c r="I9" s="726"/>
      <c r="J9" s="726"/>
      <c r="K9" s="726"/>
      <c r="L9" s="726"/>
      <c r="M9" s="726"/>
      <c r="N9" s="726"/>
      <c r="O9" s="726"/>
    </row>
    <row r="10" spans="2:16" ht="30" customHeight="1" x14ac:dyDescent="0.2">
      <c r="B10" s="721" t="s">
        <v>2442</v>
      </c>
      <c r="C10" s="823">
        <f>SUM(D10:O10)</f>
        <v>8250</v>
      </c>
      <c r="D10" s="823">
        <f>D9*1650</f>
        <v>0</v>
      </c>
      <c r="E10" s="823">
        <f t="shared" ref="E10:O10" si="0">E9*1650</f>
        <v>4950</v>
      </c>
      <c r="F10" s="823">
        <f t="shared" si="0"/>
        <v>3300</v>
      </c>
      <c r="G10" s="823">
        <f t="shared" si="0"/>
        <v>0</v>
      </c>
      <c r="H10" s="823">
        <f t="shared" si="0"/>
        <v>0</v>
      </c>
      <c r="I10" s="823">
        <f t="shared" si="0"/>
        <v>0</v>
      </c>
      <c r="J10" s="823">
        <f t="shared" si="0"/>
        <v>0</v>
      </c>
      <c r="K10" s="823">
        <f t="shared" si="0"/>
        <v>0</v>
      </c>
      <c r="L10" s="823">
        <f t="shared" si="0"/>
        <v>0</v>
      </c>
      <c r="M10" s="823">
        <f t="shared" si="0"/>
        <v>0</v>
      </c>
      <c r="N10" s="823">
        <f t="shared" si="0"/>
        <v>0</v>
      </c>
      <c r="O10" s="823">
        <f t="shared" si="0"/>
        <v>0</v>
      </c>
    </row>
    <row r="11" spans="2:16" ht="20.100000000000001" customHeight="1" x14ac:dyDescent="0.2">
      <c r="B11" s="727" t="s">
        <v>2443</v>
      </c>
      <c r="C11" s="728">
        <f>SUM(D11:O11)</f>
        <v>8250</v>
      </c>
      <c r="D11" s="728">
        <f>D10</f>
        <v>0</v>
      </c>
      <c r="E11" s="728">
        <f>E10</f>
        <v>4950</v>
      </c>
      <c r="F11" s="728">
        <f>F10</f>
        <v>3300</v>
      </c>
      <c r="G11" s="728">
        <f>G10</f>
        <v>0</v>
      </c>
      <c r="H11" s="728">
        <f t="shared" ref="H11:O11" si="1">H10</f>
        <v>0</v>
      </c>
      <c r="I11" s="728">
        <f t="shared" si="1"/>
        <v>0</v>
      </c>
      <c r="J11" s="728">
        <f t="shared" si="1"/>
        <v>0</v>
      </c>
      <c r="K11" s="728">
        <f t="shared" si="1"/>
        <v>0</v>
      </c>
      <c r="L11" s="728">
        <f t="shared" si="1"/>
        <v>0</v>
      </c>
      <c r="M11" s="728">
        <f t="shared" si="1"/>
        <v>0</v>
      </c>
      <c r="N11" s="728">
        <f t="shared" si="1"/>
        <v>0</v>
      </c>
      <c r="O11" s="728">
        <f t="shared" si="1"/>
        <v>0</v>
      </c>
    </row>
    <row r="12" spans="2:16" ht="5.25" customHeight="1" x14ac:dyDescent="0.2">
      <c r="B12" s="729"/>
      <c r="C12" s="724"/>
      <c r="D12" s="724"/>
      <c r="E12" s="724"/>
      <c r="F12" s="724"/>
      <c r="G12" s="724"/>
      <c r="H12" s="724"/>
      <c r="I12" s="724"/>
      <c r="J12" s="724"/>
      <c r="K12" s="724"/>
      <c r="L12" s="724"/>
      <c r="M12" s="724"/>
      <c r="N12" s="724"/>
      <c r="O12" s="724"/>
    </row>
    <row r="13" spans="2:16" ht="20.100000000000001" customHeight="1" x14ac:dyDescent="0.2">
      <c r="B13" s="809" t="s">
        <v>2444</v>
      </c>
      <c r="C13" s="804"/>
      <c r="D13" s="804"/>
      <c r="E13" s="804"/>
      <c r="F13" s="804"/>
      <c r="G13" s="804"/>
      <c r="H13" s="804"/>
      <c r="I13" s="804"/>
      <c r="J13" s="804"/>
      <c r="K13" s="804"/>
      <c r="L13" s="804"/>
      <c r="M13" s="805"/>
      <c r="N13" s="805"/>
      <c r="O13" s="805"/>
    </row>
    <row r="14" spans="2:16" ht="20.100000000000001" customHeight="1" x14ac:dyDescent="0.2">
      <c r="B14" s="806" t="s">
        <v>2456</v>
      </c>
      <c r="C14" s="804"/>
      <c r="D14" s="804"/>
      <c r="E14" s="804"/>
      <c r="F14" s="804"/>
      <c r="G14" s="804"/>
      <c r="H14" s="804"/>
      <c r="I14" s="804"/>
      <c r="J14" s="804"/>
      <c r="K14" s="804"/>
      <c r="L14" s="804"/>
      <c r="M14" s="805"/>
      <c r="N14" s="805"/>
      <c r="O14" s="805"/>
    </row>
    <row r="15" spans="2:16" ht="20.100000000000001" customHeight="1" x14ac:dyDescent="0.2">
      <c r="B15" s="721" t="s">
        <v>2445</v>
      </c>
      <c r="C15" s="823">
        <f>SUM(D15:O15)</f>
        <v>22</v>
      </c>
      <c r="D15" s="726">
        <v>1</v>
      </c>
      <c r="E15" s="726">
        <v>1</v>
      </c>
      <c r="F15" s="726">
        <v>0</v>
      </c>
      <c r="G15" s="726">
        <v>1</v>
      </c>
      <c r="H15" s="726">
        <v>2</v>
      </c>
      <c r="I15" s="726">
        <v>2</v>
      </c>
      <c r="J15" s="726">
        <v>2</v>
      </c>
      <c r="K15" s="726">
        <v>1</v>
      </c>
      <c r="L15" s="726">
        <v>7</v>
      </c>
      <c r="M15" s="726">
        <v>0</v>
      </c>
      <c r="N15" s="726">
        <v>1</v>
      </c>
      <c r="O15" s="726">
        <v>4</v>
      </c>
    </row>
    <row r="16" spans="2:16" ht="30" customHeight="1" x14ac:dyDescent="0.2">
      <c r="B16" s="721" t="s">
        <v>2446</v>
      </c>
      <c r="C16" s="823">
        <f>SUM(D16:O16)</f>
        <v>36300</v>
      </c>
      <c r="D16" s="823">
        <f t="shared" ref="D16:O16" si="2">D15*1650</f>
        <v>1650</v>
      </c>
      <c r="E16" s="823">
        <f t="shared" si="2"/>
        <v>1650</v>
      </c>
      <c r="F16" s="823">
        <f t="shared" si="2"/>
        <v>0</v>
      </c>
      <c r="G16" s="823">
        <f t="shared" si="2"/>
        <v>1650</v>
      </c>
      <c r="H16" s="823">
        <f t="shared" si="2"/>
        <v>3300</v>
      </c>
      <c r="I16" s="823">
        <f t="shared" si="2"/>
        <v>3300</v>
      </c>
      <c r="J16" s="823">
        <f t="shared" si="2"/>
        <v>3300</v>
      </c>
      <c r="K16" s="823">
        <f t="shared" si="2"/>
        <v>1650</v>
      </c>
      <c r="L16" s="823">
        <f t="shared" si="2"/>
        <v>11550</v>
      </c>
      <c r="M16" s="823">
        <f t="shared" si="2"/>
        <v>0</v>
      </c>
      <c r="N16" s="823">
        <f t="shared" si="2"/>
        <v>1650</v>
      </c>
      <c r="O16" s="823">
        <f t="shared" si="2"/>
        <v>6600</v>
      </c>
    </row>
    <row r="17" spans="2:15" ht="20.100000000000001" customHeight="1" x14ac:dyDescent="0.2">
      <c r="B17" s="806" t="s">
        <v>2457</v>
      </c>
      <c r="C17" s="802"/>
      <c r="D17" s="802"/>
      <c r="E17" s="802"/>
      <c r="F17" s="802"/>
      <c r="G17" s="802"/>
      <c r="H17" s="802"/>
      <c r="I17" s="802"/>
      <c r="J17" s="802"/>
      <c r="K17" s="802"/>
      <c r="L17" s="802"/>
      <c r="M17" s="803"/>
      <c r="N17" s="803"/>
      <c r="O17" s="803"/>
    </row>
    <row r="18" spans="2:15" ht="20.100000000000001" customHeight="1" x14ac:dyDescent="0.2">
      <c r="B18" s="721" t="s">
        <v>2461</v>
      </c>
      <c r="C18" s="824">
        <f>SUM(D18:O18)</f>
        <v>1</v>
      </c>
      <c r="D18" s="726">
        <v>1</v>
      </c>
      <c r="E18" s="726"/>
      <c r="F18" s="726"/>
      <c r="G18" s="726"/>
      <c r="H18" s="726"/>
      <c r="I18" s="726"/>
      <c r="J18" s="726"/>
      <c r="K18" s="726"/>
      <c r="L18" s="726"/>
      <c r="M18" s="726"/>
      <c r="N18" s="726"/>
      <c r="O18" s="726"/>
    </row>
    <row r="19" spans="2:15" ht="30" customHeight="1" x14ac:dyDescent="0.2">
      <c r="B19" s="721" t="s">
        <v>2462</v>
      </c>
      <c r="C19" s="823">
        <f>SUM(D19:O19)</f>
        <v>1650</v>
      </c>
      <c r="D19" s="823">
        <v>1650</v>
      </c>
      <c r="E19" s="823">
        <f t="shared" ref="E19:O19" si="3">E18*2200</f>
        <v>0</v>
      </c>
      <c r="F19" s="823">
        <f t="shared" si="3"/>
        <v>0</v>
      </c>
      <c r="G19" s="823">
        <f t="shared" si="3"/>
        <v>0</v>
      </c>
      <c r="H19" s="823">
        <f t="shared" si="3"/>
        <v>0</v>
      </c>
      <c r="I19" s="823">
        <f t="shared" si="3"/>
        <v>0</v>
      </c>
      <c r="J19" s="823">
        <f t="shared" si="3"/>
        <v>0</v>
      </c>
      <c r="K19" s="823">
        <f t="shared" si="3"/>
        <v>0</v>
      </c>
      <c r="L19" s="823">
        <f t="shared" si="3"/>
        <v>0</v>
      </c>
      <c r="M19" s="823">
        <f t="shared" si="3"/>
        <v>0</v>
      </c>
      <c r="N19" s="823">
        <f t="shared" si="3"/>
        <v>0</v>
      </c>
      <c r="O19" s="823">
        <f t="shared" si="3"/>
        <v>0</v>
      </c>
    </row>
    <row r="20" spans="2:15" ht="20.100000000000001" customHeight="1" x14ac:dyDescent="0.2">
      <c r="B20" s="731" t="s">
        <v>2539</v>
      </c>
      <c r="C20" s="728">
        <f>SUM(D20:O20)</f>
        <v>37950</v>
      </c>
      <c r="D20" s="728">
        <f>D16+D19</f>
        <v>3300</v>
      </c>
      <c r="E20" s="728">
        <f t="shared" ref="E20:O20" si="4">E16+E19</f>
        <v>1650</v>
      </c>
      <c r="F20" s="728">
        <f t="shared" si="4"/>
        <v>0</v>
      </c>
      <c r="G20" s="728">
        <f t="shared" si="4"/>
        <v>1650</v>
      </c>
      <c r="H20" s="728">
        <f t="shared" si="4"/>
        <v>3300</v>
      </c>
      <c r="I20" s="728">
        <f t="shared" si="4"/>
        <v>3300</v>
      </c>
      <c r="J20" s="728">
        <f t="shared" si="4"/>
        <v>3300</v>
      </c>
      <c r="K20" s="728">
        <f t="shared" si="4"/>
        <v>1650</v>
      </c>
      <c r="L20" s="728">
        <f t="shared" si="4"/>
        <v>11550</v>
      </c>
      <c r="M20" s="728">
        <f t="shared" si="4"/>
        <v>0</v>
      </c>
      <c r="N20" s="728">
        <f t="shared" si="4"/>
        <v>1650</v>
      </c>
      <c r="O20" s="728">
        <f t="shared" si="4"/>
        <v>6600</v>
      </c>
    </row>
    <row r="21" spans="2:15" ht="5.25" customHeight="1" x14ac:dyDescent="0.2">
      <c r="B21" s="729"/>
      <c r="C21" s="724"/>
      <c r="D21" s="724"/>
      <c r="E21" s="724"/>
      <c r="F21" s="724"/>
      <c r="G21" s="724"/>
      <c r="H21" s="724"/>
      <c r="I21" s="724"/>
      <c r="J21" s="724"/>
      <c r="K21" s="724"/>
      <c r="L21" s="724"/>
      <c r="M21" s="724"/>
      <c r="N21" s="724"/>
      <c r="O21" s="724"/>
    </row>
    <row r="22" spans="2:15" ht="20.100000000000001" customHeight="1" x14ac:dyDescent="0.2">
      <c r="B22" s="809" t="s">
        <v>2458</v>
      </c>
      <c r="C22" s="804"/>
      <c r="D22" s="804"/>
      <c r="E22" s="804"/>
      <c r="F22" s="804"/>
      <c r="G22" s="804"/>
      <c r="H22" s="804"/>
      <c r="I22" s="804"/>
      <c r="J22" s="804"/>
      <c r="K22" s="804"/>
      <c r="L22" s="804"/>
      <c r="M22" s="805"/>
      <c r="N22" s="805"/>
      <c r="O22" s="805"/>
    </row>
    <row r="23" spans="2:15" ht="20.100000000000001" customHeight="1" x14ac:dyDescent="0.2">
      <c r="B23" s="806" t="s">
        <v>2459</v>
      </c>
      <c r="C23" s="804"/>
      <c r="D23" s="804"/>
      <c r="E23" s="804"/>
      <c r="F23" s="804"/>
      <c r="G23" s="804"/>
      <c r="H23" s="804"/>
      <c r="I23" s="804"/>
      <c r="J23" s="804"/>
      <c r="K23" s="804"/>
      <c r="L23" s="804"/>
      <c r="M23" s="805"/>
      <c r="N23" s="805"/>
      <c r="O23" s="805"/>
    </row>
    <row r="24" spans="2:15" ht="20.100000000000001" customHeight="1" x14ac:dyDescent="0.2">
      <c r="B24" s="721" t="s">
        <v>2463</v>
      </c>
      <c r="C24" s="823">
        <f>SUM(D24:O24)</f>
        <v>22</v>
      </c>
      <c r="D24" s="730">
        <v>1</v>
      </c>
      <c r="E24" s="730">
        <v>1</v>
      </c>
      <c r="F24" s="730">
        <v>0</v>
      </c>
      <c r="G24" s="730">
        <v>1</v>
      </c>
      <c r="H24" s="730">
        <v>2</v>
      </c>
      <c r="I24" s="730">
        <v>2</v>
      </c>
      <c r="J24" s="730">
        <v>2</v>
      </c>
      <c r="K24" s="730">
        <v>1</v>
      </c>
      <c r="L24" s="730">
        <v>7</v>
      </c>
      <c r="M24" s="730">
        <v>0</v>
      </c>
      <c r="N24" s="730">
        <v>1</v>
      </c>
      <c r="O24" s="730">
        <v>4</v>
      </c>
    </row>
    <row r="25" spans="2:15" ht="30" customHeight="1" x14ac:dyDescent="0.2">
      <c r="B25" s="721" t="s">
        <v>2464</v>
      </c>
      <c r="C25" s="823">
        <f>SUM(D25:O25)</f>
        <v>36300</v>
      </c>
      <c r="D25" s="823">
        <f t="shared" ref="D25:O25" si="5">D24*1650</f>
        <v>1650</v>
      </c>
      <c r="E25" s="823">
        <f t="shared" si="5"/>
        <v>1650</v>
      </c>
      <c r="F25" s="823">
        <f t="shared" si="5"/>
        <v>0</v>
      </c>
      <c r="G25" s="823">
        <f t="shared" si="5"/>
        <v>1650</v>
      </c>
      <c r="H25" s="823">
        <f t="shared" si="5"/>
        <v>3300</v>
      </c>
      <c r="I25" s="823">
        <f t="shared" si="5"/>
        <v>3300</v>
      </c>
      <c r="J25" s="823">
        <f t="shared" si="5"/>
        <v>3300</v>
      </c>
      <c r="K25" s="823">
        <f t="shared" si="5"/>
        <v>1650</v>
      </c>
      <c r="L25" s="823">
        <f t="shared" si="5"/>
        <v>11550</v>
      </c>
      <c r="M25" s="823">
        <f t="shared" si="5"/>
        <v>0</v>
      </c>
      <c r="N25" s="823">
        <f t="shared" si="5"/>
        <v>1650</v>
      </c>
      <c r="O25" s="823">
        <f t="shared" si="5"/>
        <v>6600</v>
      </c>
    </row>
    <row r="26" spans="2:15" ht="20.100000000000001" customHeight="1" x14ac:dyDescent="0.2">
      <c r="B26" s="731" t="s">
        <v>2540</v>
      </c>
      <c r="C26" s="728">
        <f>SUM(D26:O26)</f>
        <v>36300</v>
      </c>
      <c r="D26" s="728">
        <f>D25</f>
        <v>1650</v>
      </c>
      <c r="E26" s="728">
        <f t="shared" ref="E26:O26" si="6">E25</f>
        <v>1650</v>
      </c>
      <c r="F26" s="728">
        <f t="shared" si="6"/>
        <v>0</v>
      </c>
      <c r="G26" s="728">
        <f t="shared" si="6"/>
        <v>1650</v>
      </c>
      <c r="H26" s="728">
        <f t="shared" si="6"/>
        <v>3300</v>
      </c>
      <c r="I26" s="728">
        <f t="shared" si="6"/>
        <v>3300</v>
      </c>
      <c r="J26" s="728">
        <f t="shared" si="6"/>
        <v>3300</v>
      </c>
      <c r="K26" s="728">
        <f t="shared" si="6"/>
        <v>1650</v>
      </c>
      <c r="L26" s="728">
        <f t="shared" si="6"/>
        <v>11550</v>
      </c>
      <c r="M26" s="728">
        <f t="shared" si="6"/>
        <v>0</v>
      </c>
      <c r="N26" s="728">
        <f t="shared" si="6"/>
        <v>1650</v>
      </c>
      <c r="O26" s="728">
        <f t="shared" si="6"/>
        <v>6600</v>
      </c>
    </row>
    <row r="27" spans="2:15" ht="5.25" customHeight="1" x14ac:dyDescent="0.2">
      <c r="B27" s="732"/>
      <c r="C27" s="756"/>
      <c r="D27" s="756"/>
      <c r="E27" s="756"/>
      <c r="F27" s="756"/>
      <c r="G27" s="756"/>
      <c r="H27" s="756"/>
      <c r="I27" s="756"/>
      <c r="J27" s="756"/>
      <c r="K27" s="756"/>
      <c r="L27" s="756"/>
      <c r="M27" s="756"/>
      <c r="N27" s="756"/>
      <c r="O27" s="756"/>
    </row>
    <row r="28" spans="2:15" ht="20.100000000000001" customHeight="1" x14ac:dyDescent="0.2">
      <c r="B28" s="810" t="s">
        <v>2460</v>
      </c>
      <c r="C28" s="807"/>
      <c r="D28" s="807"/>
      <c r="E28" s="807"/>
      <c r="F28" s="807"/>
      <c r="G28" s="807"/>
      <c r="H28" s="807"/>
      <c r="I28" s="807"/>
      <c r="J28" s="807"/>
      <c r="K28" s="807"/>
      <c r="L28" s="807"/>
      <c r="M28" s="807"/>
      <c r="N28" s="807"/>
      <c r="O28" s="807"/>
    </row>
    <row r="29" spans="2:15" ht="20.100000000000001" customHeight="1" x14ac:dyDescent="0.2">
      <c r="B29" s="732" t="s">
        <v>2448</v>
      </c>
      <c r="C29" s="823">
        <f>SUM(D29:O29)</f>
        <v>1</v>
      </c>
      <c r="D29" s="726">
        <v>1</v>
      </c>
      <c r="E29" s="726"/>
      <c r="F29" s="726"/>
      <c r="G29" s="726"/>
      <c r="H29" s="726"/>
      <c r="I29" s="726"/>
      <c r="J29" s="726"/>
      <c r="K29" s="726"/>
      <c r="L29" s="797"/>
      <c r="M29" s="797"/>
      <c r="N29" s="797"/>
      <c r="O29" s="797"/>
    </row>
    <row r="30" spans="2:15" ht="20.100000000000001" customHeight="1" x14ac:dyDescent="0.2">
      <c r="B30" s="721" t="s">
        <v>2447</v>
      </c>
      <c r="C30" s="823">
        <f>SUM(D30:O30)</f>
        <v>1650</v>
      </c>
      <c r="D30" s="823">
        <f>D29*1650</f>
        <v>1650</v>
      </c>
      <c r="E30" s="823">
        <f t="shared" ref="E30:O30" si="7">E29*1650</f>
        <v>0</v>
      </c>
      <c r="F30" s="823">
        <f t="shared" si="7"/>
        <v>0</v>
      </c>
      <c r="G30" s="823">
        <f t="shared" si="7"/>
        <v>0</v>
      </c>
      <c r="H30" s="823">
        <f t="shared" si="7"/>
        <v>0</v>
      </c>
      <c r="I30" s="823">
        <f t="shared" si="7"/>
        <v>0</v>
      </c>
      <c r="J30" s="823">
        <f t="shared" si="7"/>
        <v>0</v>
      </c>
      <c r="K30" s="823">
        <f t="shared" si="7"/>
        <v>0</v>
      </c>
      <c r="L30" s="823">
        <f t="shared" si="7"/>
        <v>0</v>
      </c>
      <c r="M30" s="823">
        <f t="shared" si="7"/>
        <v>0</v>
      </c>
      <c r="N30" s="823">
        <f t="shared" si="7"/>
        <v>0</v>
      </c>
      <c r="O30" s="823">
        <f t="shared" si="7"/>
        <v>0</v>
      </c>
    </row>
    <row r="31" spans="2:15" ht="20.100000000000001" customHeight="1" x14ac:dyDescent="0.2">
      <c r="B31" s="727" t="s">
        <v>2465</v>
      </c>
      <c r="C31" s="728">
        <f>SUM(D31:O31)</f>
        <v>1650</v>
      </c>
      <c r="D31" s="728">
        <f>D30</f>
        <v>1650</v>
      </c>
      <c r="E31" s="728">
        <f t="shared" ref="E31:O31" si="8">E30</f>
        <v>0</v>
      </c>
      <c r="F31" s="728">
        <f t="shared" si="8"/>
        <v>0</v>
      </c>
      <c r="G31" s="728">
        <f t="shared" si="8"/>
        <v>0</v>
      </c>
      <c r="H31" s="728">
        <f t="shared" si="8"/>
        <v>0</v>
      </c>
      <c r="I31" s="728">
        <f t="shared" si="8"/>
        <v>0</v>
      </c>
      <c r="J31" s="728">
        <f t="shared" si="8"/>
        <v>0</v>
      </c>
      <c r="K31" s="728">
        <f t="shared" si="8"/>
        <v>0</v>
      </c>
      <c r="L31" s="728">
        <f t="shared" si="8"/>
        <v>0</v>
      </c>
      <c r="M31" s="728">
        <f t="shared" si="8"/>
        <v>0</v>
      </c>
      <c r="N31" s="728">
        <f t="shared" si="8"/>
        <v>0</v>
      </c>
      <c r="O31" s="728">
        <f t="shared" si="8"/>
        <v>0</v>
      </c>
    </row>
    <row r="32" spans="2:15" ht="5.25" customHeight="1" x14ac:dyDescent="0.2">
      <c r="B32" s="729"/>
      <c r="C32" s="724"/>
      <c r="D32" s="724"/>
      <c r="E32" s="724"/>
      <c r="F32" s="724"/>
      <c r="G32" s="724"/>
      <c r="H32" s="724"/>
      <c r="I32" s="724"/>
      <c r="J32" s="724"/>
      <c r="K32" s="724"/>
      <c r="L32" s="724"/>
      <c r="M32" s="724"/>
      <c r="N32" s="724"/>
      <c r="O32" s="724"/>
    </row>
    <row r="33" spans="2:15" ht="20.100000000000001" customHeight="1" x14ac:dyDescent="0.2">
      <c r="B33" s="810" t="s">
        <v>2449</v>
      </c>
      <c r="C33" s="808"/>
      <c r="D33" s="808"/>
      <c r="E33" s="808"/>
      <c r="F33" s="808"/>
      <c r="G33" s="808"/>
      <c r="H33" s="808"/>
      <c r="I33" s="808"/>
      <c r="J33" s="808"/>
      <c r="K33" s="808"/>
      <c r="L33" s="808"/>
      <c r="M33" s="808"/>
      <c r="N33" s="808"/>
      <c r="O33" s="808"/>
    </row>
    <row r="34" spans="2:15" ht="20.100000000000001" customHeight="1" x14ac:dyDescent="0.2">
      <c r="B34" s="721" t="s">
        <v>2450</v>
      </c>
      <c r="C34" s="823">
        <f>SUM(D34:O34)</f>
        <v>2</v>
      </c>
      <c r="D34" s="726">
        <v>1</v>
      </c>
      <c r="E34" s="726"/>
      <c r="F34" s="726">
        <v>1</v>
      </c>
      <c r="G34" s="726"/>
      <c r="H34" s="726"/>
      <c r="I34" s="726"/>
      <c r="J34" s="726"/>
      <c r="K34" s="726"/>
      <c r="L34" s="726"/>
      <c r="M34" s="726"/>
      <c r="N34" s="726"/>
      <c r="O34" s="726"/>
    </row>
    <row r="35" spans="2:15" ht="20.100000000000001" customHeight="1" x14ac:dyDescent="0.2">
      <c r="B35" s="721" t="s">
        <v>2447</v>
      </c>
      <c r="C35" s="823">
        <f>SUM(D35:O35)</f>
        <v>3300</v>
      </c>
      <c r="D35" s="823">
        <f t="shared" ref="D35:O35" si="9">D34*1650</f>
        <v>1650</v>
      </c>
      <c r="E35" s="823">
        <f t="shared" si="9"/>
        <v>0</v>
      </c>
      <c r="F35" s="823">
        <f t="shared" si="9"/>
        <v>1650</v>
      </c>
      <c r="G35" s="823">
        <f t="shared" si="9"/>
        <v>0</v>
      </c>
      <c r="H35" s="823">
        <f t="shared" si="9"/>
        <v>0</v>
      </c>
      <c r="I35" s="823">
        <f t="shared" si="9"/>
        <v>0</v>
      </c>
      <c r="J35" s="823">
        <f t="shared" si="9"/>
        <v>0</v>
      </c>
      <c r="K35" s="823">
        <f t="shared" si="9"/>
        <v>0</v>
      </c>
      <c r="L35" s="823">
        <f t="shared" si="9"/>
        <v>0</v>
      </c>
      <c r="M35" s="823">
        <f t="shared" si="9"/>
        <v>0</v>
      </c>
      <c r="N35" s="823">
        <f t="shared" si="9"/>
        <v>0</v>
      </c>
      <c r="O35" s="823">
        <f t="shared" si="9"/>
        <v>0</v>
      </c>
    </row>
    <row r="36" spans="2:15" ht="20.100000000000001" customHeight="1" x14ac:dyDescent="0.2">
      <c r="B36" s="731" t="s">
        <v>2541</v>
      </c>
      <c r="C36" s="728">
        <f>SUM(D36:O36)</f>
        <v>3300</v>
      </c>
      <c r="D36" s="728">
        <f t="shared" ref="D36:O36" si="10">D35</f>
        <v>1650</v>
      </c>
      <c r="E36" s="728">
        <f t="shared" si="10"/>
        <v>0</v>
      </c>
      <c r="F36" s="728">
        <f t="shared" si="10"/>
        <v>1650</v>
      </c>
      <c r="G36" s="728">
        <f t="shared" si="10"/>
        <v>0</v>
      </c>
      <c r="H36" s="728">
        <f t="shared" si="10"/>
        <v>0</v>
      </c>
      <c r="I36" s="728">
        <f t="shared" si="10"/>
        <v>0</v>
      </c>
      <c r="J36" s="728">
        <f t="shared" si="10"/>
        <v>0</v>
      </c>
      <c r="K36" s="728">
        <f t="shared" si="10"/>
        <v>0</v>
      </c>
      <c r="L36" s="728">
        <f t="shared" si="10"/>
        <v>0</v>
      </c>
      <c r="M36" s="728">
        <f t="shared" si="10"/>
        <v>0</v>
      </c>
      <c r="N36" s="728">
        <f t="shared" si="10"/>
        <v>0</v>
      </c>
      <c r="O36" s="728">
        <f t="shared" si="10"/>
        <v>0</v>
      </c>
    </row>
    <row r="37" spans="2:15" ht="5.25" customHeight="1" x14ac:dyDescent="0.2">
      <c r="B37" s="729"/>
      <c r="C37" s="733"/>
      <c r="D37" s="733"/>
      <c r="E37" s="733"/>
      <c r="F37" s="733"/>
      <c r="G37" s="733"/>
      <c r="H37" s="733"/>
      <c r="I37" s="733"/>
      <c r="J37" s="733"/>
      <c r="K37" s="733"/>
      <c r="L37" s="733"/>
      <c r="M37" s="733"/>
      <c r="N37" s="733"/>
      <c r="O37" s="733"/>
    </row>
    <row r="38" spans="2:15" ht="20.100000000000001" customHeight="1" x14ac:dyDescent="0.2">
      <c r="B38" s="812" t="s">
        <v>2451</v>
      </c>
      <c r="C38" s="798">
        <f>SUM(D38:O38)</f>
        <v>53</v>
      </c>
      <c r="D38" s="798">
        <f>SUM(D9,D15,D18,D24,D29,D34)</f>
        <v>5</v>
      </c>
      <c r="E38" s="798">
        <f t="shared" ref="E38:O38" si="11">SUM(E9,E15,E18,E24,E29,E34)</f>
        <v>5</v>
      </c>
      <c r="F38" s="798">
        <f t="shared" si="11"/>
        <v>3</v>
      </c>
      <c r="G38" s="798">
        <f t="shared" si="11"/>
        <v>2</v>
      </c>
      <c r="H38" s="798">
        <f t="shared" si="11"/>
        <v>4</v>
      </c>
      <c r="I38" s="798">
        <f t="shared" si="11"/>
        <v>4</v>
      </c>
      <c r="J38" s="798">
        <f t="shared" si="11"/>
        <v>4</v>
      </c>
      <c r="K38" s="798">
        <f t="shared" si="11"/>
        <v>2</v>
      </c>
      <c r="L38" s="798">
        <f t="shared" si="11"/>
        <v>14</v>
      </c>
      <c r="M38" s="798">
        <f t="shared" si="11"/>
        <v>0</v>
      </c>
      <c r="N38" s="798">
        <f t="shared" si="11"/>
        <v>2</v>
      </c>
      <c r="O38" s="798">
        <f t="shared" si="11"/>
        <v>8</v>
      </c>
    </row>
    <row r="39" spans="2:15" ht="20.100000000000001" customHeight="1" x14ac:dyDescent="0.2">
      <c r="B39" s="812" t="s">
        <v>2452</v>
      </c>
      <c r="C39" s="799">
        <f>C36+C31+C20+C11</f>
        <v>51150</v>
      </c>
      <c r="D39" s="799">
        <f>SUM(D11,D20,D26,D31,D36)</f>
        <v>8250</v>
      </c>
      <c r="E39" s="799">
        <f t="shared" ref="E39:O39" si="12">SUM(E11,E20,E26,E31,E36)</f>
        <v>8250</v>
      </c>
      <c r="F39" s="799">
        <f t="shared" si="12"/>
        <v>4950</v>
      </c>
      <c r="G39" s="799">
        <f t="shared" si="12"/>
        <v>3300</v>
      </c>
      <c r="H39" s="799">
        <f t="shared" si="12"/>
        <v>6600</v>
      </c>
      <c r="I39" s="799">
        <f t="shared" si="12"/>
        <v>6600</v>
      </c>
      <c r="J39" s="799">
        <f t="shared" si="12"/>
        <v>6600</v>
      </c>
      <c r="K39" s="799">
        <f t="shared" si="12"/>
        <v>3300</v>
      </c>
      <c r="L39" s="799">
        <f t="shared" si="12"/>
        <v>23100</v>
      </c>
      <c r="M39" s="799">
        <f t="shared" si="12"/>
        <v>0</v>
      </c>
      <c r="N39" s="799">
        <f t="shared" si="12"/>
        <v>3300</v>
      </c>
      <c r="O39" s="799">
        <f t="shared" si="12"/>
        <v>13200</v>
      </c>
    </row>
    <row r="40" spans="2:15" ht="5.25" customHeight="1" x14ac:dyDescent="0.2">
      <c r="B40" s="729"/>
      <c r="C40" s="733"/>
      <c r="D40" s="733"/>
      <c r="E40" s="733"/>
      <c r="F40" s="733"/>
      <c r="G40" s="733"/>
      <c r="H40" s="733"/>
      <c r="I40" s="733"/>
      <c r="J40" s="733"/>
      <c r="K40" s="733"/>
      <c r="L40" s="733"/>
      <c r="M40" s="733"/>
      <c r="N40" s="733"/>
      <c r="O40" s="733"/>
    </row>
    <row r="41" spans="2:15" ht="30" customHeight="1" x14ac:dyDescent="0.2">
      <c r="B41" s="811" t="s">
        <v>2453</v>
      </c>
      <c r="C41" s="734">
        <f t="shared" ref="C41:O41" si="13">C6-C39</f>
        <v>-50898</v>
      </c>
      <c r="D41" s="735">
        <f t="shared" si="13"/>
        <v>-8226</v>
      </c>
      <c r="E41" s="735">
        <f t="shared" si="13"/>
        <v>-8147</v>
      </c>
      <c r="F41" s="735">
        <f t="shared" si="13"/>
        <v>-4889</v>
      </c>
      <c r="G41" s="735">
        <f t="shared" si="13"/>
        <v>-3284</v>
      </c>
      <c r="H41" s="735">
        <f t="shared" si="13"/>
        <v>-6600</v>
      </c>
      <c r="I41" s="735">
        <f t="shared" si="13"/>
        <v>-6584</v>
      </c>
      <c r="J41" s="735">
        <f t="shared" si="13"/>
        <v>-6584</v>
      </c>
      <c r="K41" s="735">
        <f t="shared" si="13"/>
        <v>-3300</v>
      </c>
      <c r="L41" s="735">
        <f t="shared" si="13"/>
        <v>-23084</v>
      </c>
      <c r="M41" s="735">
        <f t="shared" si="13"/>
        <v>0</v>
      </c>
      <c r="N41" s="735">
        <f t="shared" si="13"/>
        <v>-3300</v>
      </c>
      <c r="O41" s="735">
        <f t="shared" si="13"/>
        <v>-13200</v>
      </c>
    </row>
    <row r="42" spans="2:15" x14ac:dyDescent="0.2">
      <c r="B42" s="736"/>
      <c r="C42" s="737"/>
      <c r="D42" s="737"/>
      <c r="E42" s="737"/>
      <c r="F42" s="737"/>
      <c r="G42" s="737"/>
      <c r="H42" s="737"/>
      <c r="I42" s="737"/>
      <c r="J42" s="737"/>
      <c r="K42" s="737"/>
      <c r="L42" s="737"/>
      <c r="M42" s="737"/>
      <c r="N42" s="737"/>
      <c r="O42" s="737"/>
    </row>
    <row r="43" spans="2:15" x14ac:dyDescent="0.2">
      <c r="B43" s="736"/>
      <c r="C43" s="737"/>
      <c r="D43" s="737"/>
      <c r="E43" s="737"/>
      <c r="F43" s="737"/>
      <c r="G43" s="737"/>
      <c r="H43" s="737"/>
      <c r="I43" s="737"/>
      <c r="J43" s="737"/>
      <c r="K43" s="737"/>
      <c r="L43" s="737"/>
      <c r="M43" s="737"/>
      <c r="N43" s="737"/>
      <c r="O43" s="737"/>
    </row>
    <row r="44" spans="2:15" x14ac:dyDescent="0.2">
      <c r="B44" s="736"/>
      <c r="C44" s="737"/>
      <c r="D44" s="737"/>
      <c r="E44" s="737"/>
      <c r="F44" s="737"/>
      <c r="G44" s="737"/>
      <c r="H44" s="737"/>
      <c r="I44" s="737"/>
      <c r="J44" s="737"/>
      <c r="K44" s="737"/>
      <c r="L44" s="737"/>
      <c r="M44" s="737"/>
      <c r="N44" s="737"/>
      <c r="O44" s="737"/>
    </row>
    <row r="45" spans="2:15" x14ac:dyDescent="0.2">
      <c r="B45" s="736"/>
      <c r="C45" s="737"/>
      <c r="D45" s="737"/>
      <c r="E45" s="737"/>
      <c r="F45" s="737"/>
      <c r="G45" s="737"/>
      <c r="H45" s="737"/>
      <c r="I45" s="737"/>
      <c r="J45" s="737"/>
      <c r="K45" s="737"/>
      <c r="L45" s="737"/>
      <c r="M45" s="737"/>
      <c r="N45" s="737"/>
      <c r="O45" s="737"/>
    </row>
    <row r="46" spans="2:15" x14ac:dyDescent="0.2">
      <c r="B46" s="736"/>
      <c r="C46" s="737"/>
      <c r="D46" s="737"/>
      <c r="E46" s="737"/>
      <c r="F46" s="737"/>
      <c r="G46" s="737"/>
      <c r="H46" s="737"/>
      <c r="I46" s="737"/>
      <c r="J46" s="737"/>
      <c r="K46" s="737"/>
      <c r="L46" s="737"/>
      <c r="M46" s="737"/>
      <c r="N46" s="737"/>
      <c r="O46" s="737"/>
    </row>
    <row r="47" spans="2:15" x14ac:dyDescent="0.2">
      <c r="B47" s="736"/>
      <c r="C47" s="737"/>
      <c r="D47" s="737"/>
      <c r="E47" s="737"/>
      <c r="F47" s="737"/>
      <c r="G47" s="737"/>
      <c r="H47" s="737"/>
      <c r="I47" s="737"/>
      <c r="J47" s="737"/>
      <c r="K47" s="737"/>
      <c r="L47" s="737"/>
      <c r="M47" s="737"/>
      <c r="N47" s="737"/>
      <c r="O47" s="737"/>
    </row>
    <row r="48" spans="2:15" x14ac:dyDescent="0.2">
      <c r="B48" s="736"/>
      <c r="C48" s="737"/>
      <c r="D48" s="737"/>
      <c r="E48" s="737"/>
      <c r="F48" s="737"/>
      <c r="G48" s="737"/>
      <c r="H48" s="737"/>
      <c r="I48" s="737"/>
      <c r="J48" s="737"/>
      <c r="K48" s="737"/>
      <c r="L48" s="737"/>
      <c r="M48" s="737"/>
      <c r="N48" s="737"/>
      <c r="O48" s="737"/>
    </row>
    <row r="49" spans="2:15" x14ac:dyDescent="0.2">
      <c r="B49" s="736"/>
      <c r="C49" s="737"/>
      <c r="D49" s="737"/>
      <c r="E49" s="737"/>
      <c r="F49" s="737"/>
      <c r="G49" s="737"/>
      <c r="H49" s="737"/>
      <c r="I49" s="737"/>
      <c r="J49" s="737"/>
      <c r="K49" s="737"/>
      <c r="L49" s="737"/>
      <c r="M49" s="737"/>
      <c r="N49" s="737"/>
      <c r="O49" s="737"/>
    </row>
    <row r="50" spans="2:15" x14ac:dyDescent="0.2">
      <c r="B50" s="736"/>
      <c r="C50" s="737"/>
      <c r="D50" s="737"/>
      <c r="E50" s="737"/>
      <c r="F50" s="737"/>
      <c r="G50" s="737"/>
      <c r="H50" s="737"/>
      <c r="I50" s="737"/>
      <c r="J50" s="737"/>
      <c r="K50" s="737"/>
      <c r="L50" s="737"/>
      <c r="M50" s="737"/>
      <c r="N50" s="737"/>
      <c r="O50" s="737"/>
    </row>
    <row r="51" spans="2:15" x14ac:dyDescent="0.2">
      <c r="B51" s="736"/>
      <c r="C51" s="737"/>
      <c r="D51" s="737"/>
      <c r="E51" s="737"/>
      <c r="F51" s="737"/>
      <c r="G51" s="737"/>
      <c r="H51" s="737"/>
      <c r="I51" s="737"/>
      <c r="J51" s="737"/>
      <c r="K51" s="737"/>
      <c r="L51" s="737"/>
      <c r="M51" s="737"/>
      <c r="N51" s="737"/>
      <c r="O51" s="737"/>
    </row>
  </sheetData>
  <mergeCells count="2">
    <mergeCell ref="B2:O2"/>
    <mergeCell ref="B3:O3"/>
  </mergeCells>
  <conditionalFormatting sqref="C41:O41">
    <cfRule type="cellIs" dxfId="1" priority="1" stopIfTrue="1" operator="lessThan">
      <formula>0</formula>
    </cfRule>
    <cfRule type="cellIs" dxfId="0" priority="2" stopIfTrue="1" operator="greaterThan">
      <formula>0</formula>
    </cfRule>
  </conditionalFormatting>
  <dataValidations count="1">
    <dataValidation type="whole" operator="greaterThanOrEqual" allowBlank="1" showInputMessage="1" showErrorMessage="1" errorTitle="CUIDADO!!!" error="Sólo puede ingresar números enteros." sqref="D15:O15 D34:O34 D29:O29 D9:O9 D24:O24">
      <formula1>0</formula1>
    </dataValidation>
  </dataValidations>
  <pageMargins left="0.25" right="0.25" top="0.64" bottom="0.66" header="0.3" footer="0.3"/>
  <pageSetup scale="6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zoomScale="70" zoomScaleNormal="70" workbookViewId="0">
      <selection activeCell="F13" sqref="F13"/>
    </sheetView>
  </sheetViews>
  <sheetFormatPr baseColWidth="10" defaultColWidth="11.42578125" defaultRowHeight="15" x14ac:dyDescent="0.2"/>
  <cols>
    <col min="1" max="1" width="3.7109375" style="431" customWidth="1"/>
    <col min="2" max="2" width="39.7109375" style="432" customWidth="1"/>
    <col min="3" max="4" width="18" style="432" customWidth="1"/>
    <col min="5" max="5" width="42.140625" style="432" customWidth="1"/>
    <col min="6" max="6" width="12.140625" style="432" customWidth="1"/>
    <col min="7" max="7" width="7.85546875" style="432" bestFit="1" customWidth="1"/>
    <col min="8" max="8" width="6.140625" style="432" customWidth="1"/>
    <col min="9" max="9" width="6.42578125" style="432" customWidth="1"/>
    <col min="10" max="10" width="4.5703125" style="432" bestFit="1" customWidth="1"/>
    <col min="11" max="11" width="8.5703125" style="432" bestFit="1" customWidth="1"/>
    <col min="12" max="12" width="12.28515625" style="432" customWidth="1"/>
    <col min="13" max="13" width="27.5703125" style="432" customWidth="1"/>
    <col min="14" max="14" width="13.140625" style="432" customWidth="1"/>
    <col min="15" max="15" width="13.7109375" style="432" customWidth="1"/>
    <col min="16" max="16" width="28.140625" style="433" customWidth="1"/>
    <col min="17" max="16384" width="11.42578125" style="430"/>
  </cols>
  <sheetData>
    <row r="1" spans="1:16" ht="7.5" customHeight="1" x14ac:dyDescent="0.2"/>
    <row r="2" spans="1:16" s="434" customFormat="1" ht="15.75" customHeight="1" x14ac:dyDescent="0.25">
      <c r="A2" s="1196" t="s">
        <v>1768</v>
      </c>
      <c r="B2" s="1196"/>
      <c r="C2" s="1196"/>
      <c r="D2" s="1196"/>
      <c r="E2" s="1196"/>
      <c r="F2" s="1196"/>
      <c r="G2" s="1196"/>
      <c r="H2" s="1196"/>
      <c r="I2" s="1196"/>
      <c r="J2" s="1196"/>
      <c r="K2" s="1196"/>
      <c r="L2" s="1196"/>
      <c r="M2" s="1196"/>
      <c r="N2" s="1196"/>
      <c r="O2" s="1196"/>
      <c r="P2" s="1196"/>
    </row>
    <row r="3" spans="1:16" ht="8.25" customHeight="1" x14ac:dyDescent="0.2">
      <c r="A3" s="435"/>
      <c r="B3" s="436"/>
      <c r="C3" s="436"/>
      <c r="D3" s="436"/>
      <c r="E3" s="436"/>
      <c r="F3" s="436"/>
      <c r="G3" s="436"/>
      <c r="H3" s="436"/>
      <c r="I3" s="436"/>
      <c r="J3" s="436"/>
      <c r="K3" s="436"/>
      <c r="L3" s="436"/>
      <c r="M3" s="436"/>
      <c r="N3" s="436"/>
      <c r="O3" s="436"/>
    </row>
    <row r="4" spans="1:16" s="599" customFormat="1" ht="21.75" customHeight="1" x14ac:dyDescent="0.2">
      <c r="A4" s="1197" t="s">
        <v>7</v>
      </c>
      <c r="B4" s="1197" t="s">
        <v>1692</v>
      </c>
      <c r="C4" s="1197" t="s">
        <v>1693</v>
      </c>
      <c r="D4" s="1205" t="s">
        <v>1788</v>
      </c>
      <c r="E4" s="1197" t="s">
        <v>60</v>
      </c>
      <c r="F4" s="1197" t="s">
        <v>1694</v>
      </c>
      <c r="G4" s="1200" t="s">
        <v>1695</v>
      </c>
      <c r="H4" s="1201"/>
      <c r="I4" s="1201"/>
      <c r="J4" s="1201"/>
      <c r="K4" s="1201"/>
      <c r="L4" s="1202" t="s">
        <v>1696</v>
      </c>
      <c r="M4" s="1197" t="s">
        <v>1697</v>
      </c>
      <c r="N4" s="1197" t="s">
        <v>221</v>
      </c>
      <c r="O4" s="1197" t="s">
        <v>219</v>
      </c>
      <c r="P4" s="1203" t="s">
        <v>1698</v>
      </c>
    </row>
    <row r="5" spans="1:16" s="599" customFormat="1" ht="28.5" customHeight="1" x14ac:dyDescent="0.2">
      <c r="A5" s="1198"/>
      <c r="B5" s="1199"/>
      <c r="C5" s="1199"/>
      <c r="D5" s="1206"/>
      <c r="E5" s="1199"/>
      <c r="F5" s="1199"/>
      <c r="G5" s="600" t="s">
        <v>1699</v>
      </c>
      <c r="H5" s="600" t="s">
        <v>1700</v>
      </c>
      <c r="I5" s="600" t="s">
        <v>1701</v>
      </c>
      <c r="J5" s="600" t="s">
        <v>1702</v>
      </c>
      <c r="K5" s="600" t="s">
        <v>1703</v>
      </c>
      <c r="L5" s="1202"/>
      <c r="M5" s="1199"/>
      <c r="N5" s="1199"/>
      <c r="O5" s="1199"/>
      <c r="P5" s="1204"/>
    </row>
    <row r="6" spans="1:16" s="447" customFormat="1" ht="15" customHeight="1" x14ac:dyDescent="0.15">
      <c r="A6" s="437">
        <v>1</v>
      </c>
      <c r="B6" s="438"/>
      <c r="C6" s="439"/>
      <c r="D6" s="439"/>
      <c r="E6" s="440"/>
      <c r="F6" s="441"/>
      <c r="G6" s="442"/>
      <c r="H6" s="443"/>
      <c r="I6" s="443"/>
      <c r="J6" s="443"/>
      <c r="K6" s="443"/>
      <c r="L6" s="437"/>
      <c r="M6" s="444"/>
      <c r="N6" s="445"/>
      <c r="O6" s="445"/>
      <c r="P6" s="446"/>
    </row>
    <row r="7" spans="1:16" s="447" customFormat="1" ht="15" customHeight="1" x14ac:dyDescent="0.15">
      <c r="A7" s="437">
        <v>2</v>
      </c>
      <c r="B7" s="438"/>
      <c r="C7" s="439"/>
      <c r="D7" s="439"/>
      <c r="E7" s="440"/>
      <c r="F7" s="441"/>
      <c r="G7" s="442"/>
      <c r="H7" s="443"/>
      <c r="I7" s="443"/>
      <c r="J7" s="443"/>
      <c r="K7" s="443"/>
      <c r="L7" s="437"/>
      <c r="M7" s="444"/>
      <c r="N7" s="445"/>
      <c r="O7" s="445"/>
      <c r="P7" s="446"/>
    </row>
    <row r="8" spans="1:16" s="448" customFormat="1" ht="15" customHeight="1" x14ac:dyDescent="0.2">
      <c r="A8" s="437">
        <v>3</v>
      </c>
      <c r="B8" s="440"/>
      <c r="C8" s="439"/>
      <c r="D8" s="439"/>
      <c r="E8" s="440"/>
      <c r="F8" s="441"/>
      <c r="G8" s="442"/>
      <c r="H8" s="443"/>
      <c r="I8" s="443"/>
      <c r="J8" s="443"/>
      <c r="K8" s="443"/>
      <c r="L8" s="437"/>
      <c r="M8" s="444"/>
      <c r="N8" s="445"/>
      <c r="O8" s="445"/>
      <c r="P8" s="446"/>
    </row>
    <row r="9" spans="1:16" s="449" customFormat="1" ht="15" customHeight="1" x14ac:dyDescent="0.2">
      <c r="A9" s="437">
        <v>4</v>
      </c>
      <c r="B9" s="440"/>
      <c r="C9" s="439"/>
      <c r="D9" s="439"/>
      <c r="E9" s="440"/>
      <c r="F9" s="437"/>
      <c r="G9" s="442"/>
      <c r="H9" s="443"/>
      <c r="I9" s="443"/>
      <c r="J9" s="443"/>
      <c r="K9" s="443"/>
      <c r="L9" s="441"/>
      <c r="M9" s="444"/>
      <c r="N9" s="445"/>
      <c r="O9" s="445"/>
      <c r="P9" s="446"/>
    </row>
    <row r="10" spans="1:16" s="449" customFormat="1" ht="15" customHeight="1" x14ac:dyDescent="0.2">
      <c r="A10" s="437">
        <v>5</v>
      </c>
      <c r="B10" s="438"/>
      <c r="C10" s="439"/>
      <c r="D10" s="439"/>
      <c r="E10" s="440"/>
      <c r="F10" s="441"/>
      <c r="G10" s="442"/>
      <c r="H10" s="443"/>
      <c r="I10" s="443"/>
      <c r="J10" s="443"/>
      <c r="K10" s="443"/>
      <c r="L10" s="437"/>
      <c r="M10" s="444"/>
      <c r="N10" s="445"/>
      <c r="O10" s="445"/>
      <c r="P10" s="450"/>
    </row>
    <row r="11" spans="1:16" s="449" customFormat="1" ht="15" customHeight="1" x14ac:dyDescent="0.2">
      <c r="A11" s="437">
        <v>6</v>
      </c>
      <c r="B11" s="438"/>
      <c r="C11" s="439"/>
      <c r="D11" s="439"/>
      <c r="E11" s="440"/>
      <c r="F11" s="441"/>
      <c r="G11" s="442"/>
      <c r="H11" s="443"/>
      <c r="I11" s="443"/>
      <c r="J11" s="443"/>
      <c r="K11" s="443"/>
      <c r="L11" s="437"/>
      <c r="M11" s="444"/>
      <c r="N11" s="445"/>
      <c r="O11" s="445"/>
      <c r="P11" s="451"/>
    </row>
    <row r="12" spans="1:16" s="449" customFormat="1" ht="15" customHeight="1" x14ac:dyDescent="0.2">
      <c r="A12" s="437">
        <v>7</v>
      </c>
      <c r="B12" s="438"/>
      <c r="C12" s="439"/>
      <c r="D12" s="439"/>
      <c r="E12" s="440"/>
      <c r="F12" s="441"/>
      <c r="G12" s="442"/>
      <c r="H12" s="443"/>
      <c r="I12" s="443"/>
      <c r="J12" s="443"/>
      <c r="K12" s="443"/>
      <c r="L12" s="437"/>
      <c r="M12" s="444"/>
      <c r="N12" s="445"/>
      <c r="O12" s="445"/>
      <c r="P12" s="451"/>
    </row>
    <row r="13" spans="1:16" s="449" customFormat="1" ht="15" customHeight="1" x14ac:dyDescent="0.2">
      <c r="A13" s="437">
        <v>8</v>
      </c>
      <c r="B13" s="438"/>
      <c r="C13" s="439"/>
      <c r="D13" s="439"/>
      <c r="E13" s="440"/>
      <c r="F13" s="442"/>
      <c r="G13" s="442"/>
      <c r="H13" s="443"/>
      <c r="I13" s="443"/>
      <c r="J13" s="443"/>
      <c r="K13" s="443"/>
      <c r="L13" s="439"/>
      <c r="M13" s="444"/>
      <c r="N13" s="445"/>
      <c r="O13" s="445"/>
      <c r="P13" s="451"/>
    </row>
    <row r="14" spans="1:16" s="449" customFormat="1" ht="15" customHeight="1" x14ac:dyDescent="0.2">
      <c r="A14" s="437">
        <v>9</v>
      </c>
      <c r="B14" s="438"/>
      <c r="C14" s="439"/>
      <c r="D14" s="439"/>
      <c r="E14" s="440"/>
      <c r="F14" s="442"/>
      <c r="G14" s="442"/>
      <c r="H14" s="443"/>
      <c r="I14" s="443"/>
      <c r="J14" s="443"/>
      <c r="K14" s="443"/>
      <c r="L14" s="439"/>
      <c r="M14" s="444"/>
      <c r="N14" s="445"/>
      <c r="O14" s="445"/>
      <c r="P14" s="451"/>
    </row>
    <row r="15" spans="1:16" s="449" customFormat="1" ht="15" customHeight="1" x14ac:dyDescent="0.2">
      <c r="A15" s="437">
        <v>10</v>
      </c>
      <c r="B15" s="440"/>
      <c r="C15" s="439"/>
      <c r="D15" s="439"/>
      <c r="E15" s="440"/>
      <c r="F15" s="441"/>
      <c r="G15" s="442"/>
      <c r="H15" s="443"/>
      <c r="I15" s="443"/>
      <c r="J15" s="443"/>
      <c r="K15" s="443"/>
      <c r="L15" s="437"/>
      <c r="M15" s="444"/>
      <c r="N15" s="445"/>
      <c r="O15" s="445"/>
      <c r="P15" s="450"/>
    </row>
    <row r="16" spans="1:16" s="449" customFormat="1" ht="15" customHeight="1" x14ac:dyDescent="0.2">
      <c r="A16" s="437">
        <v>11</v>
      </c>
      <c r="B16" s="452"/>
      <c r="C16" s="439"/>
      <c r="D16" s="439"/>
      <c r="E16" s="440"/>
      <c r="F16" s="441"/>
      <c r="G16" s="442"/>
      <c r="H16" s="443"/>
      <c r="I16" s="443"/>
      <c r="J16" s="443"/>
      <c r="K16" s="443"/>
      <c r="L16" s="441"/>
      <c r="M16" s="444"/>
      <c r="N16" s="445"/>
      <c r="O16" s="445"/>
      <c r="P16" s="446"/>
    </row>
    <row r="17" spans="1:16" s="449" customFormat="1" ht="15" customHeight="1" x14ac:dyDescent="0.2">
      <c r="A17" s="437">
        <v>12</v>
      </c>
      <c r="B17" s="438"/>
      <c r="C17" s="439"/>
      <c r="D17" s="439"/>
      <c r="E17" s="440"/>
      <c r="F17" s="441"/>
      <c r="G17" s="442"/>
      <c r="H17" s="443"/>
      <c r="I17" s="443"/>
      <c r="J17" s="443"/>
      <c r="K17" s="443"/>
      <c r="L17" s="437"/>
      <c r="M17" s="444"/>
      <c r="N17" s="445"/>
      <c r="O17" s="445"/>
      <c r="P17" s="446"/>
    </row>
    <row r="18" spans="1:16" s="449" customFormat="1" ht="15" customHeight="1" x14ac:dyDescent="0.2">
      <c r="A18" s="437">
        <v>13</v>
      </c>
      <c r="B18" s="453"/>
      <c r="C18" s="439"/>
      <c r="D18" s="439"/>
      <c r="E18" s="440"/>
      <c r="F18" s="442"/>
      <c r="G18" s="442"/>
      <c r="H18" s="443"/>
      <c r="I18" s="443"/>
      <c r="J18" s="443"/>
      <c r="K18" s="443"/>
      <c r="L18" s="437"/>
      <c r="M18" s="444"/>
      <c r="N18" s="445"/>
      <c r="O18" s="445"/>
      <c r="P18" s="446"/>
    </row>
    <row r="19" spans="1:16" s="449" customFormat="1" ht="15" customHeight="1" x14ac:dyDescent="0.2">
      <c r="A19" s="437">
        <v>14</v>
      </c>
      <c r="B19" s="438"/>
      <c r="C19" s="437"/>
      <c r="D19" s="437"/>
      <c r="E19" s="440"/>
      <c r="F19" s="441"/>
      <c r="G19" s="442"/>
      <c r="H19" s="443"/>
      <c r="I19" s="443"/>
      <c r="J19" s="443"/>
      <c r="K19" s="443"/>
      <c r="L19" s="437"/>
      <c r="M19" s="444"/>
      <c r="N19" s="445"/>
      <c r="O19" s="445"/>
      <c r="P19" s="446"/>
    </row>
    <row r="20" spans="1:16" s="449" customFormat="1" ht="15" customHeight="1" x14ac:dyDescent="0.2">
      <c r="A20" s="437">
        <v>15</v>
      </c>
      <c r="B20" s="438"/>
      <c r="C20" s="437"/>
      <c r="D20" s="437"/>
      <c r="E20" s="440"/>
      <c r="F20" s="441"/>
      <c r="G20" s="442"/>
      <c r="H20" s="443"/>
      <c r="I20" s="443"/>
      <c r="J20" s="443"/>
      <c r="K20" s="443"/>
      <c r="L20" s="437"/>
      <c r="M20" s="444"/>
      <c r="N20" s="445"/>
      <c r="O20" s="445"/>
      <c r="P20" s="451"/>
    </row>
    <row r="21" spans="1:16" s="449" customFormat="1" ht="15" customHeight="1" x14ac:dyDescent="0.2">
      <c r="A21" s="437">
        <v>16</v>
      </c>
      <c r="B21" s="438"/>
      <c r="C21" s="437"/>
      <c r="D21" s="437"/>
      <c r="E21" s="440"/>
      <c r="F21" s="441"/>
      <c r="G21" s="442"/>
      <c r="H21" s="443"/>
      <c r="I21" s="443"/>
      <c r="J21" s="443"/>
      <c r="K21" s="443"/>
      <c r="L21" s="437"/>
      <c r="M21" s="444"/>
      <c r="N21" s="445"/>
      <c r="O21" s="445"/>
      <c r="P21" s="446"/>
    </row>
    <row r="22" spans="1:16" s="449" customFormat="1" ht="15" customHeight="1" x14ac:dyDescent="0.2">
      <c r="A22" s="437">
        <v>17</v>
      </c>
      <c r="B22" s="440"/>
      <c r="C22" s="437"/>
      <c r="D22" s="437"/>
      <c r="E22" s="440"/>
      <c r="F22" s="437"/>
      <c r="G22" s="442"/>
      <c r="H22" s="443"/>
      <c r="I22" s="443"/>
      <c r="J22" s="443"/>
      <c r="K22" s="443"/>
      <c r="L22" s="437"/>
      <c r="M22" s="444"/>
      <c r="N22" s="445"/>
      <c r="O22" s="445"/>
      <c r="P22" s="451"/>
    </row>
    <row r="23" spans="1:16" s="449" customFormat="1" ht="15" customHeight="1" x14ac:dyDescent="0.2">
      <c r="A23" s="437">
        <v>18</v>
      </c>
      <c r="B23" s="438"/>
      <c r="C23" s="437"/>
      <c r="D23" s="437"/>
      <c r="E23" s="440"/>
      <c r="F23" s="441"/>
      <c r="G23" s="442"/>
      <c r="H23" s="443"/>
      <c r="I23" s="443"/>
      <c r="J23" s="443"/>
      <c r="K23" s="443"/>
      <c r="L23" s="437"/>
      <c r="M23" s="444"/>
      <c r="N23" s="445"/>
      <c r="O23" s="445"/>
      <c r="P23" s="446"/>
    </row>
    <row r="24" spans="1:16" s="449" customFormat="1" ht="15" customHeight="1" x14ac:dyDescent="0.2">
      <c r="A24" s="437">
        <v>19</v>
      </c>
      <c r="B24" s="438"/>
      <c r="C24" s="437"/>
      <c r="D24" s="437"/>
      <c r="E24" s="440"/>
      <c r="F24" s="441"/>
      <c r="G24" s="442"/>
      <c r="H24" s="443"/>
      <c r="I24" s="443"/>
      <c r="J24" s="443"/>
      <c r="K24" s="443"/>
      <c r="L24" s="437"/>
      <c r="M24" s="444"/>
      <c r="N24" s="445"/>
      <c r="O24" s="445"/>
      <c r="P24" s="446"/>
    </row>
    <row r="25" spans="1:16" s="449" customFormat="1" ht="15" customHeight="1" x14ac:dyDescent="0.2">
      <c r="A25" s="437">
        <v>20</v>
      </c>
      <c r="B25" s="438"/>
      <c r="C25" s="437"/>
      <c r="D25" s="437"/>
      <c r="E25" s="440"/>
      <c r="F25" s="441"/>
      <c r="G25" s="442"/>
      <c r="H25" s="443"/>
      <c r="I25" s="443"/>
      <c r="J25" s="443"/>
      <c r="K25" s="443"/>
      <c r="L25" s="437"/>
      <c r="M25" s="444"/>
      <c r="N25" s="445"/>
      <c r="O25" s="445"/>
      <c r="P25" s="446"/>
    </row>
    <row r="26" spans="1:16" s="449" customFormat="1" ht="15" customHeight="1" x14ac:dyDescent="0.2">
      <c r="A26" s="437">
        <v>21</v>
      </c>
      <c r="B26" s="440"/>
      <c r="C26" s="437"/>
      <c r="D26" s="437"/>
      <c r="E26" s="440"/>
      <c r="F26" s="441"/>
      <c r="G26" s="442"/>
      <c r="H26" s="443"/>
      <c r="I26" s="443"/>
      <c r="J26" s="443"/>
      <c r="K26" s="443"/>
      <c r="L26" s="437"/>
      <c r="M26" s="444"/>
      <c r="N26" s="445"/>
      <c r="O26" s="445"/>
      <c r="P26" s="446"/>
    </row>
    <row r="27" spans="1:16" s="449" customFormat="1" ht="15" customHeight="1" x14ac:dyDescent="0.2">
      <c r="A27" s="437">
        <v>22</v>
      </c>
      <c r="B27" s="438"/>
      <c r="C27" s="437"/>
      <c r="D27" s="437"/>
      <c r="E27" s="440"/>
      <c r="F27" s="441"/>
      <c r="G27" s="442"/>
      <c r="H27" s="443"/>
      <c r="I27" s="443"/>
      <c r="J27" s="443"/>
      <c r="K27" s="443"/>
      <c r="L27" s="437"/>
      <c r="M27" s="444"/>
      <c r="N27" s="445"/>
      <c r="O27" s="445"/>
      <c r="P27" s="450"/>
    </row>
    <row r="28" spans="1:16" s="449" customFormat="1" ht="15" customHeight="1" x14ac:dyDescent="0.2">
      <c r="A28" s="437">
        <v>23</v>
      </c>
      <c r="B28" s="438"/>
      <c r="C28" s="437"/>
      <c r="D28" s="437"/>
      <c r="E28" s="440"/>
      <c r="F28" s="441"/>
      <c r="G28" s="442"/>
      <c r="H28" s="443"/>
      <c r="I28" s="443"/>
      <c r="J28" s="443"/>
      <c r="K28" s="443"/>
      <c r="L28" s="437"/>
      <c r="M28" s="444"/>
      <c r="N28" s="445"/>
      <c r="O28" s="445"/>
      <c r="P28" s="446"/>
    </row>
    <row r="29" spans="1:16" s="449" customFormat="1" ht="15" customHeight="1" x14ac:dyDescent="0.2">
      <c r="A29" s="437">
        <v>24</v>
      </c>
      <c r="B29" s="438"/>
      <c r="C29" s="437"/>
      <c r="D29" s="437"/>
      <c r="E29" s="440"/>
      <c r="F29" s="441"/>
      <c r="G29" s="442"/>
      <c r="H29" s="443"/>
      <c r="I29" s="443"/>
      <c r="J29" s="443"/>
      <c r="K29" s="443"/>
      <c r="L29" s="437"/>
      <c r="M29" s="444"/>
      <c r="N29" s="445"/>
      <c r="O29" s="445"/>
      <c r="P29" s="446"/>
    </row>
    <row r="30" spans="1:16" s="449" customFormat="1" ht="15" customHeight="1" x14ac:dyDescent="0.2">
      <c r="A30" s="437">
        <v>25</v>
      </c>
      <c r="B30" s="440"/>
      <c r="C30" s="437"/>
      <c r="D30" s="437"/>
      <c r="E30" s="440"/>
      <c r="F30" s="437"/>
      <c r="G30" s="442"/>
      <c r="H30" s="443"/>
      <c r="I30" s="443"/>
      <c r="J30" s="443"/>
      <c r="K30" s="443"/>
      <c r="L30" s="437"/>
      <c r="M30" s="444"/>
      <c r="N30" s="445"/>
      <c r="O30" s="445"/>
      <c r="P30" s="450"/>
    </row>
    <row r="31" spans="1:16" s="449" customFormat="1" ht="15" customHeight="1" x14ac:dyDescent="0.2">
      <c r="A31" s="437">
        <v>26</v>
      </c>
      <c r="B31" s="440"/>
      <c r="C31" s="437"/>
      <c r="D31" s="437"/>
      <c r="E31" s="454"/>
      <c r="F31" s="442"/>
      <c r="G31" s="442"/>
      <c r="H31" s="454"/>
      <c r="I31" s="454"/>
      <c r="J31" s="454"/>
      <c r="K31" s="454"/>
      <c r="L31" s="439"/>
      <c r="M31" s="454"/>
      <c r="N31" s="455"/>
      <c r="O31" s="445"/>
      <c r="P31" s="451"/>
    </row>
    <row r="32" spans="1:16" s="449" customFormat="1" ht="15" customHeight="1" x14ac:dyDescent="0.2">
      <c r="A32" s="437">
        <v>27</v>
      </c>
      <c r="B32" s="440"/>
      <c r="C32" s="437"/>
      <c r="D32" s="437"/>
      <c r="E32" s="440"/>
      <c r="F32" s="441"/>
      <c r="G32" s="442"/>
      <c r="H32" s="443"/>
      <c r="I32" s="443"/>
      <c r="J32" s="443"/>
      <c r="K32" s="443"/>
      <c r="L32" s="437"/>
      <c r="M32" s="444"/>
      <c r="N32" s="445"/>
      <c r="O32" s="445"/>
      <c r="P32" s="451"/>
    </row>
    <row r="33" spans="1:16" s="449" customFormat="1" ht="15" customHeight="1" x14ac:dyDescent="0.2">
      <c r="A33" s="437">
        <v>28</v>
      </c>
      <c r="B33" s="452"/>
      <c r="C33" s="437"/>
      <c r="D33" s="437"/>
      <c r="E33" s="440"/>
      <c r="F33" s="437"/>
      <c r="G33" s="442"/>
      <c r="H33" s="443"/>
      <c r="I33" s="443"/>
      <c r="J33" s="443"/>
      <c r="K33" s="443"/>
      <c r="L33" s="437"/>
      <c r="M33" s="444"/>
      <c r="N33" s="445"/>
      <c r="O33" s="445"/>
      <c r="P33" s="446"/>
    </row>
    <row r="34" spans="1:16" s="449" customFormat="1" ht="15" customHeight="1" x14ac:dyDescent="0.2">
      <c r="A34" s="437">
        <v>29</v>
      </c>
      <c r="B34" s="440"/>
      <c r="C34" s="439"/>
      <c r="D34" s="439"/>
      <c r="E34" s="440"/>
      <c r="F34" s="441"/>
      <c r="G34" s="442"/>
      <c r="H34" s="443"/>
      <c r="I34" s="443"/>
      <c r="J34" s="443"/>
      <c r="K34" s="443"/>
      <c r="L34" s="437"/>
      <c r="M34" s="444"/>
      <c r="N34" s="445"/>
      <c r="O34" s="445"/>
      <c r="P34" s="446"/>
    </row>
    <row r="35" spans="1:16" s="449" customFormat="1" ht="15" customHeight="1" x14ac:dyDescent="0.2">
      <c r="A35" s="437">
        <v>30</v>
      </c>
      <c r="B35" s="440"/>
      <c r="C35" s="439"/>
      <c r="D35" s="439"/>
      <c r="E35" s="440"/>
      <c r="F35" s="441"/>
      <c r="G35" s="442"/>
      <c r="H35" s="443"/>
      <c r="I35" s="443"/>
      <c r="J35" s="443"/>
      <c r="K35" s="443"/>
      <c r="L35" s="437"/>
      <c r="M35" s="444"/>
      <c r="N35" s="445"/>
      <c r="O35" s="445"/>
      <c r="P35" s="446"/>
    </row>
    <row r="36" spans="1:16" s="449" customFormat="1" ht="15" customHeight="1" x14ac:dyDescent="0.2">
      <c r="A36" s="437">
        <v>31</v>
      </c>
      <c r="B36" s="440"/>
      <c r="C36" s="439"/>
      <c r="D36" s="439"/>
      <c r="E36" s="440"/>
      <c r="F36" s="441"/>
      <c r="G36" s="442"/>
      <c r="H36" s="443"/>
      <c r="I36" s="443"/>
      <c r="J36" s="443"/>
      <c r="K36" s="443"/>
      <c r="L36" s="437"/>
      <c r="M36" s="444"/>
      <c r="N36" s="456"/>
      <c r="O36" s="445"/>
      <c r="P36" s="446"/>
    </row>
    <row r="37" spans="1:16" s="449" customFormat="1" ht="15" customHeight="1" x14ac:dyDescent="0.2">
      <c r="A37" s="437">
        <v>32</v>
      </c>
      <c r="B37" s="440"/>
      <c r="C37" s="439"/>
      <c r="D37" s="439"/>
      <c r="E37" s="440"/>
      <c r="F37" s="441"/>
      <c r="G37" s="442"/>
      <c r="H37" s="443"/>
      <c r="I37" s="443"/>
      <c r="J37" s="443"/>
      <c r="K37" s="443"/>
      <c r="L37" s="437"/>
      <c r="M37" s="444"/>
      <c r="N37" s="445"/>
      <c r="O37" s="445"/>
      <c r="P37" s="451"/>
    </row>
    <row r="38" spans="1:16" s="449" customFormat="1" ht="15" customHeight="1" x14ac:dyDescent="0.2">
      <c r="A38" s="437">
        <v>33</v>
      </c>
      <c r="B38" s="440"/>
      <c r="C38" s="439"/>
      <c r="D38" s="439"/>
      <c r="E38" s="440"/>
      <c r="F38" s="441"/>
      <c r="G38" s="442"/>
      <c r="H38" s="443"/>
      <c r="I38" s="443"/>
      <c r="J38" s="443"/>
      <c r="K38" s="443"/>
      <c r="L38" s="437"/>
      <c r="M38" s="444"/>
      <c r="N38" s="445"/>
      <c r="O38" s="445"/>
      <c r="P38" s="450"/>
    </row>
    <row r="39" spans="1:16" s="449" customFormat="1" ht="15" customHeight="1" x14ac:dyDescent="0.2">
      <c r="A39" s="437">
        <v>34</v>
      </c>
      <c r="B39" s="440"/>
      <c r="C39" s="439"/>
      <c r="D39" s="439"/>
      <c r="E39" s="440"/>
      <c r="F39" s="441"/>
      <c r="G39" s="442"/>
      <c r="H39" s="443"/>
      <c r="I39" s="443"/>
      <c r="J39" s="443"/>
      <c r="K39" s="443"/>
      <c r="L39" s="437"/>
      <c r="M39" s="444"/>
      <c r="N39" s="445"/>
      <c r="O39" s="445"/>
      <c r="P39" s="446"/>
    </row>
    <row r="40" spans="1:16" s="449" customFormat="1" ht="15" customHeight="1" x14ac:dyDescent="0.2">
      <c r="A40" s="437">
        <v>35</v>
      </c>
      <c r="B40" s="440"/>
      <c r="C40" s="439"/>
      <c r="D40" s="439"/>
      <c r="E40" s="440"/>
      <c r="F40" s="441"/>
      <c r="G40" s="442"/>
      <c r="H40" s="443"/>
      <c r="I40" s="443"/>
      <c r="J40" s="443"/>
      <c r="K40" s="443"/>
      <c r="L40" s="437"/>
      <c r="M40" s="444"/>
      <c r="N40" s="445"/>
      <c r="O40" s="445"/>
      <c r="P40" s="450"/>
    </row>
    <row r="41" spans="1:16" s="449" customFormat="1" ht="15" customHeight="1" x14ac:dyDescent="0.2">
      <c r="A41" s="437">
        <v>36</v>
      </c>
      <c r="B41" s="440"/>
      <c r="C41" s="439"/>
      <c r="D41" s="439"/>
      <c r="E41" s="440"/>
      <c r="F41" s="441"/>
      <c r="G41" s="442"/>
      <c r="H41" s="443"/>
      <c r="I41" s="443"/>
      <c r="J41" s="443"/>
      <c r="K41" s="443"/>
      <c r="L41" s="437"/>
      <c r="M41" s="444"/>
      <c r="N41" s="445"/>
      <c r="O41" s="445"/>
      <c r="P41" s="446"/>
    </row>
    <row r="42" spans="1:16" s="449" customFormat="1" ht="15" customHeight="1" x14ac:dyDescent="0.2">
      <c r="A42" s="437">
        <v>37</v>
      </c>
      <c r="B42" s="440"/>
      <c r="C42" s="439"/>
      <c r="D42" s="439"/>
      <c r="E42" s="440"/>
      <c r="F42" s="441"/>
      <c r="G42" s="442"/>
      <c r="H42" s="443"/>
      <c r="I42" s="443"/>
      <c r="J42" s="443"/>
      <c r="K42" s="443"/>
      <c r="L42" s="437"/>
      <c r="M42" s="444"/>
      <c r="N42" s="445"/>
      <c r="O42" s="445"/>
      <c r="P42" s="446"/>
    </row>
    <row r="43" spans="1:16" s="449" customFormat="1" ht="15" customHeight="1" x14ac:dyDescent="0.2">
      <c r="A43" s="437">
        <v>38</v>
      </c>
      <c r="B43" s="440"/>
      <c r="C43" s="439"/>
      <c r="D43" s="439"/>
      <c r="E43" s="440"/>
      <c r="F43" s="441"/>
      <c r="G43" s="442"/>
      <c r="H43" s="443"/>
      <c r="I43" s="443"/>
      <c r="J43" s="443"/>
      <c r="K43" s="443"/>
      <c r="L43" s="437"/>
      <c r="M43" s="444"/>
      <c r="N43" s="445"/>
      <c r="O43" s="445"/>
      <c r="P43" s="446"/>
    </row>
    <row r="44" spans="1:16" s="449" customFormat="1" ht="15" customHeight="1" x14ac:dyDescent="0.2">
      <c r="A44" s="457">
        <v>39</v>
      </c>
      <c r="B44" s="440"/>
      <c r="C44" s="439"/>
      <c r="D44" s="439"/>
      <c r="E44" s="438"/>
      <c r="F44" s="442"/>
      <c r="G44" s="442"/>
      <c r="H44" s="443"/>
      <c r="I44" s="443"/>
      <c r="J44" s="443"/>
      <c r="K44" s="442"/>
      <c r="L44" s="439"/>
      <c r="M44" s="444"/>
      <c r="N44" s="445"/>
      <c r="O44" s="445"/>
      <c r="P44" s="446"/>
    </row>
    <row r="45" spans="1:16" s="449" customFormat="1" ht="15" customHeight="1" x14ac:dyDescent="0.2">
      <c r="A45" s="457">
        <v>40</v>
      </c>
      <c r="B45" s="440"/>
      <c r="C45" s="439"/>
      <c r="D45" s="439"/>
      <c r="E45" s="440"/>
      <c r="F45" s="442"/>
      <c r="G45" s="442"/>
      <c r="H45" s="443"/>
      <c r="I45" s="443"/>
      <c r="J45" s="443"/>
      <c r="K45" s="442"/>
      <c r="L45" s="439"/>
      <c r="M45" s="444"/>
      <c r="N45" s="445"/>
      <c r="O45" s="445"/>
      <c r="P45" s="450"/>
    </row>
    <row r="46" spans="1:16" s="449" customFormat="1" ht="15" customHeight="1" x14ac:dyDescent="0.2">
      <c r="A46" s="457">
        <v>41</v>
      </c>
      <c r="B46" s="440"/>
      <c r="C46" s="439"/>
      <c r="D46" s="439"/>
      <c r="E46" s="440"/>
      <c r="F46" s="442"/>
      <c r="G46" s="442"/>
      <c r="H46" s="443"/>
      <c r="I46" s="443"/>
      <c r="J46" s="443"/>
      <c r="K46" s="442"/>
      <c r="L46" s="439"/>
      <c r="M46" s="444"/>
      <c r="N46" s="445"/>
      <c r="O46" s="445"/>
      <c r="P46" s="446"/>
    </row>
    <row r="47" spans="1:16" s="449" customFormat="1" ht="15" customHeight="1" x14ac:dyDescent="0.2">
      <c r="A47" s="457">
        <v>42</v>
      </c>
      <c r="B47" s="452"/>
      <c r="C47" s="439"/>
      <c r="D47" s="439"/>
      <c r="E47" s="440"/>
      <c r="F47" s="442"/>
      <c r="G47" s="442"/>
      <c r="H47" s="443"/>
      <c r="I47" s="443"/>
      <c r="J47" s="442"/>
      <c r="K47" s="442"/>
      <c r="L47" s="439"/>
      <c r="M47" s="444"/>
      <c r="N47" s="445"/>
      <c r="O47" s="445"/>
      <c r="P47" s="446"/>
    </row>
    <row r="48" spans="1:16" s="449" customFormat="1" ht="15" customHeight="1" x14ac:dyDescent="0.2">
      <c r="A48" s="457">
        <v>43</v>
      </c>
      <c r="B48" s="452"/>
      <c r="C48" s="439"/>
      <c r="D48" s="439"/>
      <c r="E48" s="440"/>
      <c r="F48" s="442"/>
      <c r="G48" s="442"/>
      <c r="H48" s="443"/>
      <c r="I48" s="443"/>
      <c r="J48" s="442"/>
      <c r="K48" s="442"/>
      <c r="L48" s="439"/>
      <c r="M48" s="444"/>
      <c r="N48" s="445"/>
      <c r="O48" s="445"/>
      <c r="P48" s="446"/>
    </row>
    <row r="49" spans="1:16" s="449" customFormat="1" ht="15" customHeight="1" x14ac:dyDescent="0.2">
      <c r="A49" s="457">
        <v>44</v>
      </c>
      <c r="B49" s="452"/>
      <c r="C49" s="439"/>
      <c r="D49" s="439"/>
      <c r="E49" s="440"/>
      <c r="F49" s="442"/>
      <c r="G49" s="442"/>
      <c r="H49" s="443"/>
      <c r="I49" s="443"/>
      <c r="J49" s="442"/>
      <c r="K49" s="442"/>
      <c r="L49" s="458"/>
      <c r="M49" s="444"/>
      <c r="N49" s="445"/>
      <c r="O49" s="445"/>
      <c r="P49" s="446"/>
    </row>
    <row r="50" spans="1:16" s="449" customFormat="1" ht="15" customHeight="1" x14ac:dyDescent="0.2">
      <c r="A50" s="457">
        <v>45</v>
      </c>
      <c r="B50" s="452"/>
      <c r="C50" s="439"/>
      <c r="D50" s="605"/>
      <c r="E50" s="459"/>
      <c r="F50" s="442"/>
      <c r="G50" s="442"/>
      <c r="H50" s="443"/>
      <c r="I50" s="443"/>
      <c r="J50" s="442"/>
      <c r="K50" s="442"/>
      <c r="L50" s="458"/>
      <c r="M50" s="444"/>
      <c r="N50" s="445"/>
      <c r="O50" s="445"/>
      <c r="P50" s="460"/>
    </row>
    <row r="51" spans="1:16" s="449" customFormat="1" ht="15" customHeight="1" x14ac:dyDescent="0.2">
      <c r="A51" s="457">
        <v>46</v>
      </c>
      <c r="B51" s="452"/>
      <c r="C51" s="439"/>
      <c r="D51" s="439"/>
      <c r="E51" s="440"/>
      <c r="F51" s="442"/>
      <c r="G51" s="442"/>
      <c r="H51" s="443"/>
      <c r="I51" s="443"/>
      <c r="J51" s="442"/>
      <c r="K51" s="442"/>
      <c r="L51" s="439"/>
      <c r="M51" s="444"/>
      <c r="N51" s="445"/>
      <c r="O51" s="445"/>
      <c r="P51" s="446"/>
    </row>
    <row r="52" spans="1:16" s="449" customFormat="1" ht="15" customHeight="1" x14ac:dyDescent="0.2">
      <c r="A52" s="457">
        <v>47</v>
      </c>
      <c r="B52" s="438"/>
      <c r="C52" s="439"/>
      <c r="D52" s="439"/>
      <c r="E52" s="440"/>
      <c r="F52" s="439"/>
      <c r="G52" s="442"/>
      <c r="H52" s="443"/>
      <c r="I52" s="443"/>
      <c r="J52" s="443"/>
      <c r="K52" s="442"/>
      <c r="L52" s="439"/>
      <c r="M52" s="444"/>
      <c r="N52" s="445"/>
      <c r="O52" s="445"/>
      <c r="P52" s="446"/>
    </row>
    <row r="53" spans="1:16" s="449" customFormat="1" ht="15" customHeight="1" x14ac:dyDescent="0.2">
      <c r="A53" s="457">
        <v>48</v>
      </c>
      <c r="B53" s="461"/>
      <c r="C53" s="439"/>
      <c r="D53" s="439"/>
      <c r="E53" s="440"/>
      <c r="F53" s="439"/>
      <c r="G53" s="442"/>
      <c r="H53" s="443"/>
      <c r="I53" s="443"/>
      <c r="J53" s="443"/>
      <c r="K53" s="442"/>
      <c r="L53" s="439"/>
      <c r="M53" s="444"/>
      <c r="N53" s="445"/>
      <c r="O53" s="445"/>
      <c r="P53" s="446"/>
    </row>
    <row r="54" spans="1:16" s="449" customFormat="1" ht="15" customHeight="1" x14ac:dyDescent="0.2">
      <c r="A54" s="457">
        <v>49</v>
      </c>
      <c r="B54" s="461"/>
      <c r="C54" s="439"/>
      <c r="D54" s="439"/>
      <c r="E54" s="440"/>
      <c r="F54" s="462"/>
      <c r="G54" s="442"/>
      <c r="H54" s="443"/>
      <c r="I54" s="443"/>
      <c r="J54" s="443"/>
      <c r="K54" s="442"/>
      <c r="L54" s="439"/>
      <c r="M54" s="444"/>
      <c r="N54" s="445"/>
      <c r="O54" s="445"/>
      <c r="P54" s="446"/>
    </row>
    <row r="55" spans="1:16" s="449" customFormat="1" ht="33" customHeight="1" x14ac:dyDescent="0.2">
      <c r="A55" s="469"/>
      <c r="B55" s="1207" t="s">
        <v>1769</v>
      </c>
      <c r="C55" s="1207"/>
      <c r="D55" s="1207"/>
      <c r="E55" s="1207"/>
      <c r="F55" s="1207"/>
      <c r="G55" s="1207"/>
      <c r="H55" s="1207"/>
      <c r="I55" s="1207"/>
      <c r="J55" s="1207"/>
      <c r="K55" s="1207"/>
      <c r="L55" s="1207"/>
      <c r="M55" s="1207"/>
      <c r="N55" s="1207"/>
      <c r="O55" s="470"/>
      <c r="P55" s="471"/>
    </row>
    <row r="56" spans="1:16" s="449" customFormat="1" ht="27.75" customHeight="1" x14ac:dyDescent="0.2">
      <c r="A56" s="468" t="s">
        <v>7</v>
      </c>
      <c r="B56" s="468" t="s">
        <v>214</v>
      </c>
      <c r="C56" s="468" t="s">
        <v>1705</v>
      </c>
      <c r="D56" s="468"/>
      <c r="E56" s="468" t="s">
        <v>1694</v>
      </c>
      <c r="F56" s="1208" t="s">
        <v>1704</v>
      </c>
      <c r="G56" s="1208"/>
      <c r="H56" s="1208"/>
      <c r="I56" s="1209" t="s">
        <v>1706</v>
      </c>
      <c r="J56" s="1209"/>
      <c r="K56" s="1209"/>
      <c r="L56" s="1209"/>
      <c r="M56" s="571"/>
      <c r="N56" s="571"/>
      <c r="O56" s="463"/>
      <c r="P56" s="464"/>
    </row>
    <row r="57" spans="1:16" s="449" customFormat="1" ht="21" customHeight="1" x14ac:dyDescent="0.2">
      <c r="A57" s="467">
        <v>1</v>
      </c>
      <c r="B57" s="570"/>
      <c r="C57" s="570"/>
      <c r="D57" s="570"/>
      <c r="E57" s="466"/>
      <c r="F57" s="1210"/>
      <c r="G57" s="1210"/>
      <c r="H57" s="1210"/>
      <c r="I57" s="1211"/>
      <c r="J57" s="1211"/>
      <c r="K57" s="1211"/>
      <c r="L57" s="1211"/>
      <c r="M57" s="473"/>
      <c r="N57" s="572"/>
      <c r="O57" s="463"/>
      <c r="P57" s="464"/>
    </row>
    <row r="58" spans="1:16" s="449" customFormat="1" ht="21" customHeight="1" x14ac:dyDescent="0.2">
      <c r="A58" s="465">
        <v>2</v>
      </c>
      <c r="B58" s="570"/>
      <c r="C58" s="570"/>
      <c r="D58" s="570"/>
      <c r="E58" s="466"/>
      <c r="F58" s="1210"/>
      <c r="G58" s="1210"/>
      <c r="H58" s="1210"/>
      <c r="I58" s="1211"/>
      <c r="J58" s="1211"/>
      <c r="K58" s="1211"/>
      <c r="L58" s="1211"/>
      <c r="M58" s="473"/>
      <c r="N58" s="572"/>
      <c r="O58" s="463"/>
      <c r="P58" s="464"/>
    </row>
    <row r="59" spans="1:16" s="449" customFormat="1" ht="21" customHeight="1" x14ac:dyDescent="0.2">
      <c r="A59" s="465">
        <v>3</v>
      </c>
      <c r="B59" s="570"/>
      <c r="C59" s="570"/>
      <c r="D59" s="570"/>
      <c r="E59" s="466"/>
      <c r="F59" s="1210"/>
      <c r="G59" s="1210"/>
      <c r="H59" s="1210"/>
      <c r="I59" s="1211"/>
      <c r="J59" s="1211"/>
      <c r="K59" s="1211"/>
      <c r="L59" s="1211"/>
      <c r="M59" s="473"/>
      <c r="N59" s="572"/>
      <c r="O59" s="463"/>
      <c r="P59" s="464"/>
    </row>
    <row r="60" spans="1:16" s="449" customFormat="1" ht="21" customHeight="1" x14ac:dyDescent="0.2">
      <c r="A60" s="465">
        <v>4</v>
      </c>
      <c r="B60" s="570"/>
      <c r="C60" s="570"/>
      <c r="D60" s="570"/>
      <c r="E60" s="466"/>
      <c r="F60" s="1210"/>
      <c r="G60" s="1210"/>
      <c r="H60" s="1210"/>
      <c r="I60" s="1211"/>
      <c r="J60" s="1211"/>
      <c r="K60" s="1211"/>
      <c r="L60" s="1211"/>
      <c r="M60" s="473"/>
      <c r="N60" s="572"/>
      <c r="O60" s="463"/>
      <c r="P60" s="464"/>
    </row>
    <row r="61" spans="1:16" s="449" customFormat="1" ht="21" customHeight="1" x14ac:dyDescent="0.2">
      <c r="A61" s="465">
        <v>5</v>
      </c>
      <c r="B61" s="570"/>
      <c r="C61" s="570"/>
      <c r="D61" s="570"/>
      <c r="E61" s="466"/>
      <c r="F61" s="1210"/>
      <c r="G61" s="1210"/>
      <c r="H61" s="1210"/>
      <c r="I61" s="1211"/>
      <c r="J61" s="1211"/>
      <c r="K61" s="1211"/>
      <c r="L61" s="1211"/>
      <c r="M61" s="473"/>
      <c r="N61" s="572"/>
      <c r="O61" s="463"/>
      <c r="P61" s="464"/>
    </row>
    <row r="62" spans="1:16" s="449" customFormat="1" ht="21" customHeight="1" x14ac:dyDescent="0.2">
      <c r="A62" s="465">
        <v>6</v>
      </c>
      <c r="B62" s="570"/>
      <c r="C62" s="570"/>
      <c r="D62" s="570"/>
      <c r="E62" s="466"/>
      <c r="F62" s="1210"/>
      <c r="G62" s="1210"/>
      <c r="H62" s="1210"/>
      <c r="I62" s="1211"/>
      <c r="J62" s="1211"/>
      <c r="K62" s="1211"/>
      <c r="L62" s="1211"/>
      <c r="M62" s="473"/>
      <c r="N62" s="572"/>
      <c r="O62" s="463"/>
      <c r="P62" s="464"/>
    </row>
    <row r="63" spans="1:16" s="449" customFormat="1" ht="21" customHeight="1" x14ac:dyDescent="0.2">
      <c r="A63" s="465">
        <v>7</v>
      </c>
      <c r="B63" s="570"/>
      <c r="C63" s="570"/>
      <c r="D63" s="570"/>
      <c r="E63" s="466"/>
      <c r="F63" s="1210"/>
      <c r="G63" s="1210"/>
      <c r="H63" s="1210"/>
      <c r="I63" s="1211"/>
      <c r="J63" s="1211"/>
      <c r="K63" s="1211"/>
      <c r="L63" s="1211"/>
      <c r="M63" s="473"/>
      <c r="N63" s="572"/>
      <c r="O63" s="463"/>
      <c r="P63" s="464"/>
    </row>
    <row r="64" spans="1:16" s="449" customFormat="1" ht="33" customHeight="1" x14ac:dyDescent="0.2">
      <c r="A64" s="469"/>
      <c r="B64" s="431"/>
      <c r="C64" s="1212"/>
      <c r="D64" s="1212"/>
      <c r="E64" s="1212"/>
      <c r="F64" s="472"/>
      <c r="G64" s="1212"/>
      <c r="H64" s="1212"/>
      <c r="I64" s="1212"/>
      <c r="J64" s="1212"/>
      <c r="K64" s="1212"/>
      <c r="L64" s="473"/>
      <c r="M64" s="473"/>
      <c r="N64" s="473"/>
      <c r="O64" s="474"/>
      <c r="P64" s="474"/>
    </row>
  </sheetData>
  <mergeCells count="33">
    <mergeCell ref="C64:E64"/>
    <mergeCell ref="G64:H64"/>
    <mergeCell ref="I64:K64"/>
    <mergeCell ref="F62:H62"/>
    <mergeCell ref="I62:L62"/>
    <mergeCell ref="F63:H63"/>
    <mergeCell ref="I63:L63"/>
    <mergeCell ref="F60:H60"/>
    <mergeCell ref="I60:L60"/>
    <mergeCell ref="F61:H61"/>
    <mergeCell ref="I61:L61"/>
    <mergeCell ref="F58:H58"/>
    <mergeCell ref="I58:L58"/>
    <mergeCell ref="F59:H59"/>
    <mergeCell ref="I59:L59"/>
    <mergeCell ref="B55:N55"/>
    <mergeCell ref="F56:H56"/>
    <mergeCell ref="I56:L56"/>
    <mergeCell ref="F57:H57"/>
    <mergeCell ref="I57:L57"/>
    <mergeCell ref="A2:P2"/>
    <mergeCell ref="A4:A5"/>
    <mergeCell ref="B4:B5"/>
    <mergeCell ref="C4:C5"/>
    <mergeCell ref="E4:E5"/>
    <mergeCell ref="F4:F5"/>
    <mergeCell ref="G4:K4"/>
    <mergeCell ref="L4:L5"/>
    <mergeCell ref="M4:M5"/>
    <mergeCell ref="N4:N5"/>
    <mergeCell ref="O4:O5"/>
    <mergeCell ref="P4:P5"/>
    <mergeCell ref="D4:D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F2F4"/>
  </sheetPr>
  <dimension ref="A1:Q514"/>
  <sheetViews>
    <sheetView topLeftCell="A177" zoomScaleNormal="100" workbookViewId="0">
      <selection activeCell="B199" sqref="B199:D199"/>
    </sheetView>
  </sheetViews>
  <sheetFormatPr baseColWidth="10" defaultRowHeight="12.75" x14ac:dyDescent="0.2"/>
  <cols>
    <col min="1" max="1" width="51.140625" customWidth="1"/>
    <col min="2" max="2" width="37" customWidth="1"/>
    <col min="3" max="3" width="25.140625" style="305" customWidth="1"/>
    <col min="4" max="4" width="23.7109375" style="305" customWidth="1"/>
    <col min="5" max="5" width="13.140625" customWidth="1"/>
  </cols>
  <sheetData>
    <row r="1" spans="1:16" ht="16.5" x14ac:dyDescent="0.2">
      <c r="A1" s="1214" t="s">
        <v>685</v>
      </c>
      <c r="B1" s="1214"/>
      <c r="C1" s="1214"/>
      <c r="D1" s="1214"/>
      <c r="E1" s="1214"/>
      <c r="F1" s="1214"/>
      <c r="G1" s="1214"/>
      <c r="H1" s="1214"/>
      <c r="I1" s="1214"/>
      <c r="J1" s="1214"/>
    </row>
    <row r="2" spans="1:16" x14ac:dyDescent="0.2">
      <c r="A2" s="1223" t="s">
        <v>916</v>
      </c>
      <c r="B2" s="1223"/>
      <c r="C2" s="1223"/>
      <c r="D2" s="1223"/>
      <c r="E2" s="1223"/>
      <c r="F2" s="1223"/>
      <c r="G2" s="1223"/>
    </row>
    <row r="3" spans="1:16" ht="17.25" customHeight="1" thickBot="1" x14ac:dyDescent="0.25">
      <c r="A3" s="1224" t="s">
        <v>917</v>
      </c>
      <c r="B3" s="1224"/>
      <c r="C3" s="1224"/>
      <c r="D3" s="1224"/>
      <c r="E3" s="1224"/>
      <c r="F3" s="1224"/>
      <c r="G3" s="1224"/>
      <c r="H3" s="1224"/>
      <c r="I3" s="1224"/>
      <c r="J3" s="1224"/>
      <c r="K3" s="1224"/>
    </row>
    <row r="4" spans="1:16" x14ac:dyDescent="0.2">
      <c r="A4" s="1326" t="s">
        <v>654</v>
      </c>
      <c r="B4" s="1320" t="s">
        <v>655</v>
      </c>
      <c r="C4" s="1321"/>
      <c r="D4" s="1321"/>
      <c r="E4" s="1321"/>
      <c r="F4" s="1321"/>
      <c r="G4" s="1321"/>
      <c r="H4" s="1322"/>
      <c r="I4" s="352" t="s">
        <v>65</v>
      </c>
      <c r="J4" s="1320" t="s">
        <v>659</v>
      </c>
      <c r="K4" s="1321"/>
      <c r="L4" s="1321"/>
      <c r="M4" s="1321"/>
      <c r="N4" s="1322"/>
      <c r="O4" s="352" t="s">
        <v>65</v>
      </c>
      <c r="P4" s="352" t="s">
        <v>65</v>
      </c>
    </row>
    <row r="5" spans="1:16" ht="13.5" thickBot="1" x14ac:dyDescent="0.25">
      <c r="A5" s="1327"/>
      <c r="B5" s="1323"/>
      <c r="C5" s="1324"/>
      <c r="D5" s="1324"/>
      <c r="E5" s="1324"/>
      <c r="F5" s="1324"/>
      <c r="G5" s="1324"/>
      <c r="H5" s="1325"/>
      <c r="I5" s="353" t="s">
        <v>656</v>
      </c>
      <c r="J5" s="1323"/>
      <c r="K5" s="1324"/>
      <c r="L5" s="1324"/>
      <c r="M5" s="1324"/>
      <c r="N5" s="1325"/>
      <c r="O5" s="353" t="s">
        <v>656</v>
      </c>
      <c r="P5" s="353" t="s">
        <v>661</v>
      </c>
    </row>
    <row r="6" spans="1:16" ht="25.5" x14ac:dyDescent="0.2">
      <c r="A6" s="1327"/>
      <c r="B6" s="1320" t="s">
        <v>663</v>
      </c>
      <c r="C6" s="1322"/>
      <c r="D6" s="353" t="s">
        <v>65</v>
      </c>
      <c r="E6" s="1320" t="s">
        <v>665</v>
      </c>
      <c r="F6" s="1321"/>
      <c r="G6" s="1322"/>
      <c r="H6" s="353" t="s">
        <v>666</v>
      </c>
      <c r="I6" s="353" t="s">
        <v>657</v>
      </c>
      <c r="J6" s="353" t="s">
        <v>668</v>
      </c>
      <c r="K6" s="353" t="s">
        <v>670</v>
      </c>
      <c r="L6" s="1320" t="s">
        <v>672</v>
      </c>
      <c r="M6" s="1322"/>
      <c r="N6" s="353" t="s">
        <v>673</v>
      </c>
      <c r="O6" s="353" t="s">
        <v>657</v>
      </c>
      <c r="P6" s="353" t="s">
        <v>656</v>
      </c>
    </row>
    <row r="7" spans="1:16" ht="13.5" thickBot="1" x14ac:dyDescent="0.25">
      <c r="A7" s="1327"/>
      <c r="B7" s="1323"/>
      <c r="C7" s="1325"/>
      <c r="D7" s="353" t="s">
        <v>656</v>
      </c>
      <c r="E7" s="1323"/>
      <c r="F7" s="1324"/>
      <c r="G7" s="1325"/>
      <c r="H7" s="353" t="s">
        <v>667</v>
      </c>
      <c r="I7" s="353" t="s">
        <v>658</v>
      </c>
      <c r="J7" s="353" t="s">
        <v>669</v>
      </c>
      <c r="K7" s="353" t="s">
        <v>671</v>
      </c>
      <c r="L7" s="1323"/>
      <c r="M7" s="1325"/>
      <c r="N7" s="353" t="s">
        <v>674</v>
      </c>
      <c r="O7" s="353" t="s">
        <v>660</v>
      </c>
      <c r="P7" s="353" t="s">
        <v>662</v>
      </c>
    </row>
    <row r="8" spans="1:16" x14ac:dyDescent="0.2">
      <c r="A8" s="1327"/>
      <c r="B8" s="1326" t="s">
        <v>675</v>
      </c>
      <c r="C8" s="1326" t="s">
        <v>676</v>
      </c>
      <c r="D8" s="353" t="s">
        <v>664</v>
      </c>
      <c r="E8" s="353" t="s">
        <v>677</v>
      </c>
      <c r="F8" s="353" t="s">
        <v>673</v>
      </c>
      <c r="G8" s="353" t="s">
        <v>673</v>
      </c>
      <c r="H8" s="354"/>
      <c r="I8" s="354"/>
      <c r="J8" s="354"/>
      <c r="K8" s="354"/>
      <c r="L8" s="353" t="s">
        <v>681</v>
      </c>
      <c r="M8" s="353" t="s">
        <v>681</v>
      </c>
      <c r="N8" s="353" t="s">
        <v>660</v>
      </c>
      <c r="O8" s="354"/>
      <c r="P8" s="354"/>
    </row>
    <row r="9" spans="1:16" x14ac:dyDescent="0.2">
      <c r="A9" s="1327"/>
      <c r="B9" s="1327"/>
      <c r="C9" s="1327"/>
      <c r="D9" s="354"/>
      <c r="E9" s="353" t="s">
        <v>678</v>
      </c>
      <c r="F9" s="353" t="s">
        <v>674</v>
      </c>
      <c r="G9" s="353" t="s">
        <v>674</v>
      </c>
      <c r="H9" s="354"/>
      <c r="I9" s="354"/>
      <c r="J9" s="354"/>
      <c r="K9" s="354"/>
      <c r="L9" s="353" t="s">
        <v>682</v>
      </c>
      <c r="M9" s="353" t="s">
        <v>682</v>
      </c>
      <c r="N9" s="354"/>
      <c r="O9" s="354"/>
      <c r="P9" s="354"/>
    </row>
    <row r="10" spans="1:16" ht="25.5" x14ac:dyDescent="0.2">
      <c r="A10" s="1327"/>
      <c r="B10" s="1327"/>
      <c r="C10" s="1327"/>
      <c r="D10" s="354"/>
      <c r="E10" s="354"/>
      <c r="F10" s="353" t="s">
        <v>679</v>
      </c>
      <c r="G10" s="353" t="s">
        <v>680</v>
      </c>
      <c r="H10" s="354"/>
      <c r="I10" s="354"/>
      <c r="J10" s="354"/>
      <c r="K10" s="354"/>
      <c r="L10" s="353" t="s">
        <v>683</v>
      </c>
      <c r="M10" s="353" t="s">
        <v>683</v>
      </c>
      <c r="N10" s="354"/>
      <c r="O10" s="354"/>
      <c r="P10" s="354"/>
    </row>
    <row r="11" spans="1:16" ht="13.5" thickBot="1" x14ac:dyDescent="0.25">
      <c r="A11" s="1328"/>
      <c r="B11" s="1328"/>
      <c r="C11" s="1328"/>
      <c r="D11" s="355"/>
      <c r="E11" s="355"/>
      <c r="F11" s="355"/>
      <c r="G11" s="355"/>
      <c r="H11" s="355"/>
      <c r="I11" s="355"/>
      <c r="J11" s="355"/>
      <c r="K11" s="355"/>
      <c r="L11" s="356" t="s">
        <v>671</v>
      </c>
      <c r="M11" s="355"/>
      <c r="N11" s="355"/>
      <c r="O11" s="355"/>
      <c r="P11" s="355"/>
    </row>
    <row r="12" spans="1:16" ht="13.5" thickBot="1" x14ac:dyDescent="0.25">
      <c r="A12" s="255" t="s">
        <v>684</v>
      </c>
      <c r="B12" s="252"/>
      <c r="C12" s="252"/>
      <c r="D12" s="253">
        <v>0</v>
      </c>
      <c r="E12" s="252"/>
      <c r="F12" s="252"/>
      <c r="G12" s="252"/>
      <c r="H12" s="253">
        <v>0</v>
      </c>
      <c r="I12" s="254">
        <v>0</v>
      </c>
      <c r="J12" s="252"/>
      <c r="K12" s="252"/>
      <c r="L12" s="252"/>
      <c r="M12" s="252"/>
      <c r="N12" s="252"/>
      <c r="O12" s="254">
        <v>0</v>
      </c>
      <c r="P12" s="254">
        <v>0</v>
      </c>
    </row>
    <row r="13" spans="1:16" ht="13.5" thickBot="1" x14ac:dyDescent="0.25">
      <c r="A13" s="255" t="s">
        <v>247</v>
      </c>
      <c r="B13" s="252"/>
      <c r="C13" s="252"/>
      <c r="D13" s="253">
        <v>0</v>
      </c>
      <c r="E13" s="252"/>
      <c r="F13" s="252"/>
      <c r="G13" s="252"/>
      <c r="H13" s="253">
        <v>0</v>
      </c>
      <c r="I13" s="254">
        <v>0</v>
      </c>
      <c r="J13" s="252"/>
      <c r="K13" s="252"/>
      <c r="L13" s="252"/>
      <c r="M13" s="252"/>
      <c r="N13" s="252"/>
      <c r="O13" s="254">
        <v>0</v>
      </c>
      <c r="P13" s="254">
        <v>0</v>
      </c>
    </row>
    <row r="14" spans="1:16" ht="13.5" thickBot="1" x14ac:dyDescent="0.25">
      <c r="A14" s="255" t="s">
        <v>248</v>
      </c>
      <c r="B14" s="252"/>
      <c r="C14" s="252"/>
      <c r="D14" s="253">
        <v>0</v>
      </c>
      <c r="E14" s="252"/>
      <c r="F14" s="252"/>
      <c r="G14" s="252"/>
      <c r="H14" s="253">
        <v>0</v>
      </c>
      <c r="I14" s="254">
        <v>0</v>
      </c>
      <c r="J14" s="252"/>
      <c r="K14" s="252"/>
      <c r="L14" s="252"/>
      <c r="M14" s="252"/>
      <c r="N14" s="252"/>
      <c r="O14" s="254">
        <v>0</v>
      </c>
      <c r="P14" s="254">
        <v>0</v>
      </c>
    </row>
    <row r="15" spans="1:16" ht="13.5" thickBot="1" x14ac:dyDescent="0.25">
      <c r="A15" s="255" t="s">
        <v>249</v>
      </c>
      <c r="B15" s="252"/>
      <c r="C15" s="252"/>
      <c r="D15" s="253">
        <v>0</v>
      </c>
      <c r="E15" s="252"/>
      <c r="F15" s="252"/>
      <c r="G15" s="252"/>
      <c r="H15" s="253">
        <v>0</v>
      </c>
      <c r="I15" s="254">
        <v>0</v>
      </c>
      <c r="J15" s="252"/>
      <c r="K15" s="252"/>
      <c r="L15" s="252"/>
      <c r="M15" s="252"/>
      <c r="N15" s="252"/>
      <c r="O15" s="254">
        <v>0</v>
      </c>
      <c r="P15" s="254">
        <v>0</v>
      </c>
    </row>
    <row r="16" spans="1:16" ht="13.5" thickBot="1" x14ac:dyDescent="0.25">
      <c r="A16" s="255" t="s">
        <v>250</v>
      </c>
      <c r="B16" s="252"/>
      <c r="C16" s="252"/>
      <c r="D16" s="253">
        <v>0</v>
      </c>
      <c r="E16" s="252"/>
      <c r="F16" s="252"/>
      <c r="G16" s="252"/>
      <c r="H16" s="253">
        <v>0</v>
      </c>
      <c r="I16" s="254">
        <v>0</v>
      </c>
      <c r="J16" s="252"/>
      <c r="K16" s="252"/>
      <c r="L16" s="252"/>
      <c r="M16" s="252"/>
      <c r="N16" s="252"/>
      <c r="O16" s="254">
        <v>0</v>
      </c>
      <c r="P16" s="254">
        <v>0</v>
      </c>
    </row>
    <row r="17" spans="1:16" ht="13.5" thickBot="1" x14ac:dyDescent="0.25">
      <c r="A17" s="255" t="s">
        <v>251</v>
      </c>
      <c r="B17" s="252"/>
      <c r="C17" s="252"/>
      <c r="D17" s="253">
        <v>0</v>
      </c>
      <c r="E17" s="252"/>
      <c r="F17" s="252"/>
      <c r="G17" s="252"/>
      <c r="H17" s="253">
        <v>0</v>
      </c>
      <c r="I17" s="254">
        <v>0</v>
      </c>
      <c r="J17" s="252"/>
      <c r="K17" s="252"/>
      <c r="L17" s="252"/>
      <c r="M17" s="252"/>
      <c r="N17" s="252"/>
      <c r="O17" s="254">
        <v>0</v>
      </c>
      <c r="P17" s="254">
        <v>0</v>
      </c>
    </row>
    <row r="18" spans="1:16" ht="13.5" thickBot="1" x14ac:dyDescent="0.25">
      <c r="A18" s="255" t="s">
        <v>252</v>
      </c>
      <c r="B18" s="252"/>
      <c r="C18" s="252"/>
      <c r="D18" s="253">
        <v>0</v>
      </c>
      <c r="E18" s="252"/>
      <c r="F18" s="252"/>
      <c r="G18" s="252"/>
      <c r="H18" s="253">
        <v>0</v>
      </c>
      <c r="I18" s="254">
        <v>0</v>
      </c>
      <c r="J18" s="252"/>
      <c r="K18" s="252"/>
      <c r="L18" s="252"/>
      <c r="M18" s="252"/>
      <c r="N18" s="252"/>
      <c r="O18" s="254">
        <v>0</v>
      </c>
      <c r="P18" s="254">
        <v>0</v>
      </c>
    </row>
    <row r="19" spans="1:16" ht="13.5" thickBot="1" x14ac:dyDescent="0.25">
      <c r="A19" s="255" t="s">
        <v>253</v>
      </c>
      <c r="B19" s="252"/>
      <c r="C19" s="252"/>
      <c r="D19" s="253">
        <v>0</v>
      </c>
      <c r="E19" s="252"/>
      <c r="F19" s="252"/>
      <c r="G19" s="252"/>
      <c r="H19" s="253">
        <v>0</v>
      </c>
      <c r="I19" s="254">
        <v>0</v>
      </c>
      <c r="J19" s="252"/>
      <c r="K19" s="252"/>
      <c r="L19" s="252"/>
      <c r="M19" s="252"/>
      <c r="N19" s="252"/>
      <c r="O19" s="254">
        <v>0</v>
      </c>
      <c r="P19" s="254">
        <v>0</v>
      </c>
    </row>
    <row r="20" spans="1:16" ht="13.5" thickBot="1" x14ac:dyDescent="0.25">
      <c r="A20" s="255" t="s">
        <v>254</v>
      </c>
      <c r="B20" s="252"/>
      <c r="C20" s="252"/>
      <c r="D20" s="253">
        <v>0</v>
      </c>
      <c r="E20" s="252"/>
      <c r="F20" s="252"/>
      <c r="G20" s="252"/>
      <c r="H20" s="253">
        <v>0</v>
      </c>
      <c r="I20" s="254">
        <v>0</v>
      </c>
      <c r="J20" s="252"/>
      <c r="K20" s="252"/>
      <c r="L20" s="252"/>
      <c r="M20" s="252"/>
      <c r="N20" s="252"/>
      <c r="O20" s="254">
        <v>0</v>
      </c>
      <c r="P20" s="254">
        <v>0</v>
      </c>
    </row>
    <row r="21" spans="1:16" ht="13.5" thickBot="1" x14ac:dyDescent="0.25">
      <c r="A21" s="255" t="s">
        <v>255</v>
      </c>
      <c r="B21" s="252"/>
      <c r="C21" s="252"/>
      <c r="D21" s="253">
        <v>0</v>
      </c>
      <c r="E21" s="252"/>
      <c r="F21" s="252"/>
      <c r="G21" s="252"/>
      <c r="H21" s="253">
        <v>0</v>
      </c>
      <c r="I21" s="254">
        <v>0</v>
      </c>
      <c r="J21" s="252"/>
      <c r="K21" s="252"/>
      <c r="L21" s="252"/>
      <c r="M21" s="252"/>
      <c r="N21" s="252"/>
      <c r="O21" s="254">
        <v>0</v>
      </c>
      <c r="P21" s="254">
        <v>0</v>
      </c>
    </row>
    <row r="22" spans="1:16" ht="13.5" thickBot="1" x14ac:dyDescent="0.25">
      <c r="A22" s="255" t="s">
        <v>256</v>
      </c>
      <c r="B22" s="252"/>
      <c r="C22" s="252"/>
      <c r="D22" s="253">
        <v>0</v>
      </c>
      <c r="E22" s="252"/>
      <c r="F22" s="252"/>
      <c r="G22" s="252"/>
      <c r="H22" s="253">
        <v>0</v>
      </c>
      <c r="I22" s="254">
        <v>0</v>
      </c>
      <c r="J22" s="252"/>
      <c r="K22" s="252"/>
      <c r="L22" s="252"/>
      <c r="M22" s="252"/>
      <c r="N22" s="252"/>
      <c r="O22" s="254">
        <v>0</v>
      </c>
      <c r="P22" s="254">
        <v>0</v>
      </c>
    </row>
    <row r="23" spans="1:16" ht="13.5" thickBot="1" x14ac:dyDescent="0.25">
      <c r="A23" s="255" t="s">
        <v>257</v>
      </c>
      <c r="B23" s="252"/>
      <c r="C23" s="252"/>
      <c r="D23" s="253">
        <v>0</v>
      </c>
      <c r="E23" s="252"/>
      <c r="F23" s="252"/>
      <c r="G23" s="252"/>
      <c r="H23" s="253">
        <v>0</v>
      </c>
      <c r="I23" s="254">
        <v>0</v>
      </c>
      <c r="J23" s="252"/>
      <c r="K23" s="252"/>
      <c r="L23" s="252"/>
      <c r="M23" s="252"/>
      <c r="N23" s="252"/>
      <c r="O23" s="254">
        <v>0</v>
      </c>
      <c r="P23" s="254">
        <v>0</v>
      </c>
    </row>
    <row r="24" spans="1:16" ht="13.5" thickBot="1" x14ac:dyDescent="0.25">
      <c r="A24" s="255" t="s">
        <v>65</v>
      </c>
      <c r="B24" s="254">
        <v>0</v>
      </c>
      <c r="C24" s="254">
        <v>0</v>
      </c>
      <c r="D24" s="254">
        <v>0</v>
      </c>
      <c r="E24" s="254">
        <v>0</v>
      </c>
      <c r="F24" s="256">
        <v>0</v>
      </c>
      <c r="G24" s="257">
        <v>0</v>
      </c>
      <c r="H24" s="257">
        <v>0</v>
      </c>
      <c r="I24" s="257">
        <v>0</v>
      </c>
      <c r="J24" s="257">
        <v>0</v>
      </c>
      <c r="K24" s="257">
        <v>0</v>
      </c>
      <c r="L24" s="257">
        <v>0</v>
      </c>
      <c r="M24" s="257">
        <v>0</v>
      </c>
      <c r="N24" s="254">
        <v>0</v>
      </c>
      <c r="O24" s="254">
        <v>0</v>
      </c>
      <c r="P24" s="254">
        <v>0</v>
      </c>
    </row>
    <row r="25" spans="1:16" ht="13.5" thickBot="1" x14ac:dyDescent="0.25"/>
    <row r="26" spans="1:16" ht="13.5" customHeight="1" thickBot="1" x14ac:dyDescent="0.25">
      <c r="A26" s="1316" t="s">
        <v>686</v>
      </c>
      <c r="B26" s="1317"/>
      <c r="C26" s="1318"/>
      <c r="D26" s="206" t="s">
        <v>687</v>
      </c>
      <c r="E26" s="242" t="s">
        <v>688</v>
      </c>
      <c r="F26" s="243"/>
      <c r="G26" s="244"/>
      <c r="H26" s="244"/>
      <c r="I26" s="244"/>
      <c r="J26" s="237"/>
      <c r="K26" s="1319"/>
      <c r="L26" s="1319"/>
    </row>
    <row r="27" spans="1:16" ht="30" customHeight="1" thickBot="1" x14ac:dyDescent="0.25">
      <c r="A27" s="202"/>
      <c r="B27" s="203"/>
      <c r="C27" s="203"/>
      <c r="D27" s="203"/>
      <c r="E27" s="245"/>
      <c r="F27" s="246"/>
      <c r="G27" s="247"/>
      <c r="H27" s="247"/>
      <c r="I27" s="247"/>
      <c r="J27" s="238"/>
      <c r="K27" s="238"/>
      <c r="L27" s="238"/>
    </row>
    <row r="28" spans="1:16" ht="26.25" customHeight="1" thickBot="1" x14ac:dyDescent="0.25">
      <c r="A28" s="204" t="s">
        <v>689</v>
      </c>
      <c r="B28" s="205" t="s">
        <v>689</v>
      </c>
      <c r="C28" s="205" t="s">
        <v>689</v>
      </c>
      <c r="D28" s="205" t="s">
        <v>689</v>
      </c>
      <c r="E28" s="248" t="s">
        <v>689</v>
      </c>
      <c r="F28" s="249" t="s">
        <v>690</v>
      </c>
      <c r="G28" s="244"/>
      <c r="H28" s="244"/>
      <c r="I28" s="244"/>
      <c r="J28" s="237"/>
      <c r="K28" s="237"/>
      <c r="L28" s="1319"/>
    </row>
    <row r="29" spans="1:16" ht="26.25" thickBot="1" x14ac:dyDescent="0.25">
      <c r="A29" s="204" t="s">
        <v>691</v>
      </c>
      <c r="B29" s="205" t="s">
        <v>692</v>
      </c>
      <c r="C29" s="205" t="s">
        <v>693</v>
      </c>
      <c r="D29" s="205" t="s">
        <v>694</v>
      </c>
      <c r="E29" s="248" t="s">
        <v>695</v>
      </c>
      <c r="F29" s="250"/>
      <c r="G29" s="244"/>
      <c r="H29" s="244"/>
      <c r="I29" s="244"/>
      <c r="J29" s="237"/>
      <c r="K29" s="237"/>
      <c r="L29" s="1319"/>
    </row>
    <row r="31" spans="1:16" x14ac:dyDescent="0.2">
      <c r="A31" s="1223" t="s">
        <v>934</v>
      </c>
      <c r="B31" s="1223"/>
      <c r="C31" s="1223"/>
      <c r="D31" s="1223"/>
      <c r="E31" s="1223"/>
      <c r="F31" s="1223"/>
      <c r="G31" s="1223"/>
      <c r="H31" s="1223"/>
      <c r="I31" s="1223"/>
    </row>
    <row r="32" spans="1:16" x14ac:dyDescent="0.2">
      <c r="A32" s="1220" t="s">
        <v>918</v>
      </c>
      <c r="B32" s="1220"/>
      <c r="C32" s="1220"/>
      <c r="D32" s="1220"/>
      <c r="E32" s="1220"/>
      <c r="F32" s="1220"/>
      <c r="G32" s="1220"/>
      <c r="H32" s="1220"/>
      <c r="I32" s="1220"/>
      <c r="J32" s="1220"/>
    </row>
    <row r="33" spans="1:14" x14ac:dyDescent="0.2">
      <c r="A33" s="1213" t="s">
        <v>930</v>
      </c>
      <c r="B33" s="1213"/>
      <c r="C33" s="1213"/>
      <c r="D33" s="1213"/>
      <c r="E33" s="1213"/>
      <c r="F33" s="1213"/>
      <c r="G33" s="1213"/>
      <c r="H33" s="1213"/>
      <c r="I33" s="1213"/>
    </row>
    <row r="35" spans="1:14" ht="13.5" thickBot="1" x14ac:dyDescent="0.25">
      <c r="A35" s="1215" t="s">
        <v>696</v>
      </c>
      <c r="B35" s="1216"/>
      <c r="C35" s="306"/>
      <c r="D35" s="306"/>
      <c r="E35" s="258"/>
      <c r="F35" s="258"/>
      <c r="G35" s="258"/>
      <c r="H35" s="258"/>
      <c r="I35" s="258"/>
      <c r="J35" s="258"/>
      <c r="K35" s="258"/>
      <c r="L35" s="258"/>
      <c r="M35" s="258"/>
      <c r="N35" s="258"/>
    </row>
    <row r="36" spans="1:14" ht="13.5" thickBot="1" x14ac:dyDescent="0.25">
      <c r="A36" s="259" t="s">
        <v>242</v>
      </c>
      <c r="B36" s="260" t="s">
        <v>246</v>
      </c>
      <c r="C36" s="307" t="s">
        <v>247</v>
      </c>
      <c r="D36" s="307" t="s">
        <v>248</v>
      </c>
      <c r="E36" s="261" t="s">
        <v>249</v>
      </c>
      <c r="F36" s="261" t="s">
        <v>250</v>
      </c>
      <c r="G36" s="261" t="s">
        <v>251</v>
      </c>
      <c r="H36" s="261" t="s">
        <v>252</v>
      </c>
      <c r="I36" s="261" t="s">
        <v>253</v>
      </c>
      <c r="J36" s="261" t="s">
        <v>254</v>
      </c>
      <c r="K36" s="261" t="s">
        <v>255</v>
      </c>
      <c r="L36" s="261" t="s">
        <v>256</v>
      </c>
      <c r="M36" s="261" t="s">
        <v>257</v>
      </c>
      <c r="N36" s="261" t="s">
        <v>65</v>
      </c>
    </row>
    <row r="37" spans="1:14" ht="13.5" thickBot="1" x14ac:dyDescent="0.25">
      <c r="A37" s="262" t="s">
        <v>697</v>
      </c>
      <c r="B37" s="263">
        <v>0</v>
      </c>
      <c r="C37" s="308">
        <v>0</v>
      </c>
      <c r="D37" s="308">
        <v>0</v>
      </c>
      <c r="E37" s="264">
        <v>0</v>
      </c>
      <c r="F37" s="264">
        <v>0</v>
      </c>
      <c r="G37" s="264">
        <v>0</v>
      </c>
      <c r="H37" s="264">
        <v>0</v>
      </c>
      <c r="I37" s="264">
        <v>0</v>
      </c>
      <c r="J37" s="264">
        <v>0</v>
      </c>
      <c r="K37" s="264">
        <v>0</v>
      </c>
      <c r="L37" s="264">
        <v>0</v>
      </c>
      <c r="M37" s="264">
        <v>0</v>
      </c>
      <c r="N37" s="264">
        <v>0</v>
      </c>
    </row>
    <row r="38" spans="1:14" ht="13.5" thickBot="1" x14ac:dyDescent="0.25">
      <c r="A38" s="265" t="s">
        <v>698</v>
      </c>
      <c r="B38" s="266"/>
      <c r="C38" s="309"/>
      <c r="D38" s="309"/>
      <c r="E38" s="267"/>
      <c r="F38" s="267"/>
      <c r="G38" s="267"/>
      <c r="H38" s="267"/>
      <c r="I38" s="267"/>
      <c r="J38" s="267"/>
      <c r="K38" s="267"/>
      <c r="L38" s="267"/>
      <c r="M38" s="267"/>
      <c r="N38" s="268">
        <v>0</v>
      </c>
    </row>
    <row r="39" spans="1:14" ht="13.5" thickBot="1" x14ac:dyDescent="0.25">
      <c r="A39" s="265" t="s">
        <v>699</v>
      </c>
      <c r="B39" s="266"/>
      <c r="C39" s="309"/>
      <c r="D39" s="309"/>
      <c r="E39" s="267"/>
      <c r="F39" s="267"/>
      <c r="G39" s="267"/>
      <c r="H39" s="267"/>
      <c r="I39" s="267"/>
      <c r="J39" s="267"/>
      <c r="K39" s="267"/>
      <c r="L39" s="267"/>
      <c r="M39" s="267"/>
      <c r="N39" s="268">
        <v>0</v>
      </c>
    </row>
    <row r="40" spans="1:14" ht="13.5" thickBot="1" x14ac:dyDescent="0.25">
      <c r="A40" s="265" t="s">
        <v>700</v>
      </c>
      <c r="B40" s="266"/>
      <c r="C40" s="309"/>
      <c r="D40" s="309"/>
      <c r="E40" s="267"/>
      <c r="F40" s="267"/>
      <c r="G40" s="267"/>
      <c r="H40" s="267"/>
      <c r="I40" s="267"/>
      <c r="J40" s="267"/>
      <c r="K40" s="267"/>
      <c r="L40" s="267"/>
      <c r="M40" s="267"/>
      <c r="N40" s="268">
        <v>0</v>
      </c>
    </row>
    <row r="41" spans="1:14" ht="13.5" thickBot="1" x14ac:dyDescent="0.25">
      <c r="A41" s="265" t="s">
        <v>701</v>
      </c>
      <c r="B41" s="266"/>
      <c r="C41" s="309"/>
      <c r="D41" s="309"/>
      <c r="E41" s="267"/>
      <c r="F41" s="267"/>
      <c r="G41" s="267"/>
      <c r="H41" s="267"/>
      <c r="I41" s="267"/>
      <c r="J41" s="267"/>
      <c r="K41" s="267"/>
      <c r="L41" s="267"/>
      <c r="M41" s="267"/>
      <c r="N41" s="268">
        <v>0</v>
      </c>
    </row>
    <row r="42" spans="1:14" ht="13.5" thickBot="1" x14ac:dyDescent="0.25">
      <c r="A42" s="265" t="s">
        <v>702</v>
      </c>
      <c r="B42" s="266"/>
      <c r="C42" s="309"/>
      <c r="D42" s="309"/>
      <c r="E42" s="267"/>
      <c r="F42" s="267"/>
      <c r="G42" s="267"/>
      <c r="H42" s="267"/>
      <c r="I42" s="267"/>
      <c r="J42" s="267"/>
      <c r="K42" s="267"/>
      <c r="L42" s="267"/>
      <c r="M42" s="267"/>
      <c r="N42" s="268">
        <v>0</v>
      </c>
    </row>
    <row r="43" spans="1:14" ht="13.5" thickBot="1" x14ac:dyDescent="0.25">
      <c r="A43" s="269" t="s">
        <v>703</v>
      </c>
      <c r="B43" s="270">
        <v>0</v>
      </c>
      <c r="C43" s="310">
        <v>0</v>
      </c>
      <c r="D43" s="310">
        <v>0</v>
      </c>
      <c r="E43" s="268">
        <v>0</v>
      </c>
      <c r="F43" s="268">
        <v>0</v>
      </c>
      <c r="G43" s="268">
        <v>0</v>
      </c>
      <c r="H43" s="268">
        <v>0</v>
      </c>
      <c r="I43" s="268">
        <v>0</v>
      </c>
      <c r="J43" s="268">
        <v>0</v>
      </c>
      <c r="K43" s="268">
        <v>0</v>
      </c>
      <c r="L43" s="268">
        <v>0</v>
      </c>
      <c r="M43" s="268">
        <v>0</v>
      </c>
      <c r="N43" s="268">
        <v>0</v>
      </c>
    </row>
    <row r="44" spans="1:14" ht="15.75" thickBot="1" x14ac:dyDescent="0.3">
      <c r="A44" s="207"/>
      <c r="B44" s="207"/>
      <c r="C44" s="311"/>
      <c r="D44" s="311"/>
      <c r="E44" s="207"/>
      <c r="F44" s="207"/>
      <c r="G44" s="207"/>
      <c r="H44" s="207"/>
      <c r="I44" s="207"/>
      <c r="J44" s="207"/>
      <c r="K44" s="207"/>
      <c r="L44" s="207"/>
      <c r="M44" s="207"/>
      <c r="N44" s="200"/>
    </row>
    <row r="45" spans="1:14" ht="13.5" thickBot="1" x14ac:dyDescent="0.25">
      <c r="A45" s="271" t="s">
        <v>704</v>
      </c>
      <c r="B45" s="272"/>
      <c r="C45" s="312"/>
      <c r="D45" s="312"/>
      <c r="E45" s="272"/>
      <c r="F45" s="272"/>
      <c r="G45" s="272"/>
      <c r="H45" s="272"/>
      <c r="I45" s="272"/>
      <c r="J45" s="272"/>
      <c r="K45" s="272"/>
      <c r="L45" s="272"/>
      <c r="M45" s="272"/>
      <c r="N45" s="258"/>
    </row>
    <row r="46" spans="1:14" ht="13.5" thickBot="1" x14ac:dyDescent="0.25">
      <c r="A46" s="269" t="s">
        <v>242</v>
      </c>
      <c r="B46" s="273" t="s">
        <v>246</v>
      </c>
      <c r="C46" s="307" t="s">
        <v>247</v>
      </c>
      <c r="D46" s="307" t="s">
        <v>248</v>
      </c>
      <c r="E46" s="261" t="s">
        <v>249</v>
      </c>
      <c r="F46" s="261" t="s">
        <v>250</v>
      </c>
      <c r="G46" s="261" t="s">
        <v>251</v>
      </c>
      <c r="H46" s="261" t="s">
        <v>252</v>
      </c>
      <c r="I46" s="261" t="s">
        <v>253</v>
      </c>
      <c r="J46" s="261" t="s">
        <v>254</v>
      </c>
      <c r="K46" s="261" t="s">
        <v>255</v>
      </c>
      <c r="L46" s="261" t="s">
        <v>256</v>
      </c>
      <c r="M46" s="261" t="s">
        <v>257</v>
      </c>
      <c r="N46" s="261" t="s">
        <v>65</v>
      </c>
    </row>
    <row r="47" spans="1:14" ht="13.5" thickBot="1" x14ac:dyDescent="0.25">
      <c r="A47" s="274" t="s">
        <v>698</v>
      </c>
      <c r="B47" s="275">
        <v>0</v>
      </c>
      <c r="C47" s="313">
        <v>0</v>
      </c>
      <c r="D47" s="313">
        <v>0</v>
      </c>
      <c r="E47" s="276">
        <v>0</v>
      </c>
      <c r="F47" s="276">
        <v>0</v>
      </c>
      <c r="G47" s="276">
        <v>0</v>
      </c>
      <c r="H47" s="276">
        <v>0</v>
      </c>
      <c r="I47" s="276">
        <v>0</v>
      </c>
      <c r="J47" s="276">
        <v>0</v>
      </c>
      <c r="K47" s="276">
        <v>0</v>
      </c>
      <c r="L47" s="276">
        <v>0</v>
      </c>
      <c r="M47" s="276">
        <v>0</v>
      </c>
      <c r="N47" s="264">
        <v>0</v>
      </c>
    </row>
    <row r="48" spans="1:14" ht="13.5" thickBot="1" x14ac:dyDescent="0.25">
      <c r="A48" s="265" t="s">
        <v>705</v>
      </c>
      <c r="B48" s="277"/>
      <c r="C48" s="314"/>
      <c r="D48" s="314"/>
      <c r="E48" s="278"/>
      <c r="F48" s="278"/>
      <c r="G48" s="278"/>
      <c r="H48" s="278"/>
      <c r="I48" s="278"/>
      <c r="J48" s="278"/>
      <c r="K48" s="278"/>
      <c r="L48" s="278"/>
      <c r="M48" s="278"/>
      <c r="N48" s="268">
        <v>0</v>
      </c>
    </row>
    <row r="49" spans="1:14" ht="13.5" thickBot="1" x14ac:dyDescent="0.25">
      <c r="A49" s="265" t="s">
        <v>706</v>
      </c>
      <c r="B49" s="279"/>
      <c r="C49" s="252"/>
      <c r="D49" s="252"/>
      <c r="E49" s="280"/>
      <c r="F49" s="280"/>
      <c r="G49" s="280"/>
      <c r="H49" s="280"/>
      <c r="I49" s="280"/>
      <c r="J49" s="280"/>
      <c r="K49" s="280"/>
      <c r="L49" s="280"/>
      <c r="M49" s="280"/>
      <c r="N49" s="268">
        <v>0</v>
      </c>
    </row>
    <row r="50" spans="1:14" ht="13.5" thickBot="1" x14ac:dyDescent="0.25">
      <c r="A50" s="265" t="s">
        <v>707</v>
      </c>
      <c r="B50" s="279"/>
      <c r="C50" s="252"/>
      <c r="D50" s="252"/>
      <c r="E50" s="280"/>
      <c r="F50" s="280"/>
      <c r="G50" s="280"/>
      <c r="H50" s="280"/>
      <c r="I50" s="280"/>
      <c r="J50" s="280"/>
      <c r="K50" s="280"/>
      <c r="L50" s="280"/>
      <c r="M50" s="280"/>
      <c r="N50" s="268">
        <v>0</v>
      </c>
    </row>
    <row r="51" spans="1:14" ht="13.5" thickBot="1" x14ac:dyDescent="0.25">
      <c r="A51" s="265" t="s">
        <v>708</v>
      </c>
      <c r="B51" s="279"/>
      <c r="C51" s="252"/>
      <c r="D51" s="252"/>
      <c r="E51" s="280"/>
      <c r="F51" s="280"/>
      <c r="G51" s="280"/>
      <c r="H51" s="280"/>
      <c r="I51" s="280"/>
      <c r="J51" s="280"/>
      <c r="K51" s="280"/>
      <c r="L51" s="280"/>
      <c r="M51" s="280"/>
      <c r="N51" s="268">
        <v>0</v>
      </c>
    </row>
    <row r="52" spans="1:14" ht="13.5" thickBot="1" x14ac:dyDescent="0.25">
      <c r="A52" s="281" t="s">
        <v>709</v>
      </c>
      <c r="B52" s="279"/>
      <c r="C52" s="252"/>
      <c r="D52" s="252"/>
      <c r="E52" s="280"/>
      <c r="F52" s="280"/>
      <c r="G52" s="280"/>
      <c r="H52" s="280"/>
      <c r="I52" s="280"/>
      <c r="J52" s="280"/>
      <c r="K52" s="280"/>
      <c r="L52" s="280"/>
      <c r="M52" s="280"/>
      <c r="N52" s="282">
        <v>0</v>
      </c>
    </row>
    <row r="53" spans="1:14" ht="13.5" thickBot="1" x14ac:dyDescent="0.25">
      <c r="A53" s="283" t="s">
        <v>243</v>
      </c>
      <c r="B53" s="270">
        <v>0</v>
      </c>
      <c r="C53" s="310">
        <v>0</v>
      </c>
      <c r="D53" s="310">
        <v>0</v>
      </c>
      <c r="E53" s="268">
        <v>0</v>
      </c>
      <c r="F53" s="268">
        <v>0</v>
      </c>
      <c r="G53" s="268">
        <v>0</v>
      </c>
      <c r="H53" s="268">
        <v>0</v>
      </c>
      <c r="I53" s="268">
        <v>0</v>
      </c>
      <c r="J53" s="268">
        <v>0</v>
      </c>
      <c r="K53" s="268">
        <v>0</v>
      </c>
      <c r="L53" s="268">
        <v>0</v>
      </c>
      <c r="M53" s="268">
        <v>0</v>
      </c>
      <c r="N53" s="264">
        <v>0</v>
      </c>
    </row>
    <row r="54" spans="1:14" ht="13.5" thickBot="1" x14ac:dyDescent="0.25">
      <c r="A54" s="265" t="s">
        <v>710</v>
      </c>
      <c r="B54" s="279"/>
      <c r="C54" s="252"/>
      <c r="D54" s="252"/>
      <c r="E54" s="280"/>
      <c r="F54" s="280"/>
      <c r="G54" s="280"/>
      <c r="H54" s="280"/>
      <c r="I54" s="280"/>
      <c r="J54" s="280"/>
      <c r="K54" s="280"/>
      <c r="L54" s="280"/>
      <c r="M54" s="280"/>
      <c r="N54" s="268">
        <v>0</v>
      </c>
    </row>
    <row r="55" spans="1:14" ht="13.5" thickBot="1" x14ac:dyDescent="0.25">
      <c r="A55" s="265" t="s">
        <v>711</v>
      </c>
      <c r="B55" s="279"/>
      <c r="C55" s="252"/>
      <c r="D55" s="252"/>
      <c r="E55" s="280"/>
      <c r="F55" s="280"/>
      <c r="G55" s="280"/>
      <c r="H55" s="280"/>
      <c r="I55" s="280"/>
      <c r="J55" s="280"/>
      <c r="K55" s="280"/>
      <c r="L55" s="280"/>
      <c r="M55" s="280"/>
      <c r="N55" s="268">
        <v>0</v>
      </c>
    </row>
    <row r="56" spans="1:14" ht="13.5" thickBot="1" x14ac:dyDescent="0.25">
      <c r="A56" s="281" t="s">
        <v>712</v>
      </c>
      <c r="B56" s="284"/>
      <c r="C56" s="315"/>
      <c r="D56" s="315"/>
      <c r="E56" s="285"/>
      <c r="F56" s="285"/>
      <c r="G56" s="285"/>
      <c r="H56" s="285"/>
      <c r="I56" s="285"/>
      <c r="J56" s="285"/>
      <c r="K56" s="285"/>
      <c r="L56" s="285"/>
      <c r="M56" s="285"/>
      <c r="N56" s="268">
        <v>0</v>
      </c>
    </row>
    <row r="57" spans="1:14" ht="13.5" thickBot="1" x14ac:dyDescent="0.25">
      <c r="A57" s="286" t="s">
        <v>713</v>
      </c>
      <c r="B57" s="275">
        <v>0</v>
      </c>
      <c r="C57" s="313">
        <v>0</v>
      </c>
      <c r="D57" s="313">
        <v>0</v>
      </c>
      <c r="E57" s="276">
        <v>0</v>
      </c>
      <c r="F57" s="276">
        <v>0</v>
      </c>
      <c r="G57" s="276">
        <v>0</v>
      </c>
      <c r="H57" s="276">
        <v>0</v>
      </c>
      <c r="I57" s="276">
        <v>0</v>
      </c>
      <c r="J57" s="276">
        <v>0</v>
      </c>
      <c r="K57" s="276">
        <v>0</v>
      </c>
      <c r="L57" s="276">
        <v>0</v>
      </c>
      <c r="M57" s="276">
        <v>0</v>
      </c>
      <c r="N57" s="282">
        <v>0</v>
      </c>
    </row>
    <row r="58" spans="1:14" ht="13.5" thickBot="1" x14ac:dyDescent="0.25">
      <c r="A58" s="283" t="s">
        <v>714</v>
      </c>
      <c r="B58" s="275">
        <v>0</v>
      </c>
      <c r="C58" s="313">
        <v>0</v>
      </c>
      <c r="D58" s="313">
        <v>0</v>
      </c>
      <c r="E58" s="276">
        <v>0</v>
      </c>
      <c r="F58" s="276">
        <v>0</v>
      </c>
      <c r="G58" s="276">
        <v>0</v>
      </c>
      <c r="H58" s="276">
        <v>0</v>
      </c>
      <c r="I58" s="276">
        <v>0</v>
      </c>
      <c r="J58" s="276">
        <v>0</v>
      </c>
      <c r="K58" s="276">
        <v>0</v>
      </c>
      <c r="L58" s="276">
        <v>0</v>
      </c>
      <c r="M58" s="276">
        <v>0</v>
      </c>
      <c r="N58" s="264">
        <v>0</v>
      </c>
    </row>
    <row r="59" spans="1:14" ht="13.5" thickBot="1" x14ac:dyDescent="0.25">
      <c r="A59" s="265" t="s">
        <v>715</v>
      </c>
      <c r="B59" s="277"/>
      <c r="C59" s="314"/>
      <c r="D59" s="314"/>
      <c r="E59" s="278"/>
      <c r="F59" s="278"/>
      <c r="G59" s="278"/>
      <c r="H59" s="278"/>
      <c r="I59" s="278"/>
      <c r="J59" s="278"/>
      <c r="K59" s="278"/>
      <c r="L59" s="278"/>
      <c r="M59" s="278"/>
      <c r="N59" s="268">
        <v>0</v>
      </c>
    </row>
    <row r="60" spans="1:14" ht="13.5" thickBot="1" x14ac:dyDescent="0.25">
      <c r="A60" s="265" t="s">
        <v>716</v>
      </c>
      <c r="B60" s="279"/>
      <c r="C60" s="252"/>
      <c r="D60" s="252"/>
      <c r="E60" s="280"/>
      <c r="F60" s="280"/>
      <c r="G60" s="280"/>
      <c r="H60" s="280"/>
      <c r="I60" s="280"/>
      <c r="J60" s="280"/>
      <c r="K60" s="280"/>
      <c r="L60" s="280"/>
      <c r="M60" s="280"/>
      <c r="N60" s="268">
        <v>0</v>
      </c>
    </row>
    <row r="61" spans="1:14" ht="13.5" thickBot="1" x14ac:dyDescent="0.25">
      <c r="A61" s="265" t="s">
        <v>717</v>
      </c>
      <c r="B61" s="279"/>
      <c r="C61" s="252"/>
      <c r="D61" s="252"/>
      <c r="E61" s="280"/>
      <c r="F61" s="280"/>
      <c r="G61" s="280"/>
      <c r="H61" s="280"/>
      <c r="I61" s="280"/>
      <c r="J61" s="280"/>
      <c r="K61" s="280"/>
      <c r="L61" s="280"/>
      <c r="M61" s="280"/>
      <c r="N61" s="268">
        <v>0</v>
      </c>
    </row>
    <row r="62" spans="1:14" ht="13.5" thickBot="1" x14ac:dyDescent="0.25">
      <c r="A62" s="265" t="s">
        <v>718</v>
      </c>
      <c r="B62" s="279"/>
      <c r="C62" s="252"/>
      <c r="D62" s="252"/>
      <c r="E62" s="280"/>
      <c r="F62" s="280"/>
      <c r="G62" s="280"/>
      <c r="H62" s="280"/>
      <c r="I62" s="280"/>
      <c r="J62" s="280"/>
      <c r="K62" s="280"/>
      <c r="L62" s="280"/>
      <c r="M62" s="280"/>
      <c r="N62" s="268">
        <v>0</v>
      </c>
    </row>
    <row r="63" spans="1:14" ht="13.5" thickBot="1" x14ac:dyDescent="0.25">
      <c r="A63" s="265" t="s">
        <v>719</v>
      </c>
      <c r="B63" s="279"/>
      <c r="C63" s="252"/>
      <c r="D63" s="252"/>
      <c r="E63" s="280"/>
      <c r="F63" s="280"/>
      <c r="G63" s="280"/>
      <c r="H63" s="280"/>
      <c r="I63" s="280"/>
      <c r="J63" s="280"/>
      <c r="K63" s="280"/>
      <c r="L63" s="280"/>
      <c r="M63" s="280"/>
      <c r="N63" s="268">
        <v>0</v>
      </c>
    </row>
    <row r="64" spans="1:14" ht="13.5" thickBot="1" x14ac:dyDescent="0.25">
      <c r="A64" s="265" t="s">
        <v>720</v>
      </c>
      <c r="B64" s="279"/>
      <c r="C64" s="252"/>
      <c r="D64" s="252"/>
      <c r="E64" s="280"/>
      <c r="F64" s="280"/>
      <c r="G64" s="280"/>
      <c r="H64" s="280"/>
      <c r="I64" s="280"/>
      <c r="J64" s="280"/>
      <c r="K64" s="280"/>
      <c r="L64" s="280"/>
      <c r="M64" s="280"/>
      <c r="N64" s="268">
        <v>0</v>
      </c>
    </row>
    <row r="65" spans="1:14" ht="13.5" thickBot="1" x14ac:dyDescent="0.25">
      <c r="A65" s="265" t="s">
        <v>721</v>
      </c>
      <c r="B65" s="279"/>
      <c r="C65" s="252"/>
      <c r="D65" s="252"/>
      <c r="E65" s="280"/>
      <c r="F65" s="280"/>
      <c r="G65" s="280"/>
      <c r="H65" s="280"/>
      <c r="I65" s="280"/>
      <c r="J65" s="280"/>
      <c r="K65" s="280"/>
      <c r="L65" s="280"/>
      <c r="M65" s="280"/>
      <c r="N65" s="268">
        <v>0</v>
      </c>
    </row>
    <row r="66" spans="1:14" ht="13.5" thickBot="1" x14ac:dyDescent="0.25">
      <c r="A66" s="265" t="s">
        <v>722</v>
      </c>
      <c r="B66" s="279"/>
      <c r="C66" s="252"/>
      <c r="D66" s="252"/>
      <c r="E66" s="280"/>
      <c r="F66" s="280"/>
      <c r="G66" s="280"/>
      <c r="H66" s="280"/>
      <c r="I66" s="280"/>
      <c r="J66" s="280"/>
      <c r="K66" s="280"/>
      <c r="L66" s="280"/>
      <c r="M66" s="280"/>
      <c r="N66" s="268">
        <v>0</v>
      </c>
    </row>
    <row r="67" spans="1:14" ht="13.5" thickBot="1" x14ac:dyDescent="0.25">
      <c r="A67" s="281" t="s">
        <v>723</v>
      </c>
      <c r="B67" s="279"/>
      <c r="C67" s="252"/>
      <c r="D67" s="252"/>
      <c r="E67" s="280"/>
      <c r="F67" s="280"/>
      <c r="G67" s="280"/>
      <c r="H67" s="280"/>
      <c r="I67" s="280"/>
      <c r="J67" s="280"/>
      <c r="K67" s="280"/>
      <c r="L67" s="280"/>
      <c r="M67" s="280"/>
      <c r="N67" s="282">
        <v>0</v>
      </c>
    </row>
    <row r="68" spans="1:14" ht="13.5" thickBot="1" x14ac:dyDescent="0.25">
      <c r="A68" s="262" t="s">
        <v>724</v>
      </c>
      <c r="B68" s="270">
        <v>0</v>
      </c>
      <c r="C68" s="310">
        <v>0</v>
      </c>
      <c r="D68" s="310">
        <v>0</v>
      </c>
      <c r="E68" s="268">
        <v>0</v>
      </c>
      <c r="F68" s="268">
        <v>0</v>
      </c>
      <c r="G68" s="268">
        <v>0</v>
      </c>
      <c r="H68" s="268">
        <v>0</v>
      </c>
      <c r="I68" s="268">
        <v>0</v>
      </c>
      <c r="J68" s="268">
        <v>0</v>
      </c>
      <c r="K68" s="268">
        <v>0</v>
      </c>
      <c r="L68" s="268">
        <v>0</v>
      </c>
      <c r="M68" s="268">
        <v>0</v>
      </c>
      <c r="N68" s="264">
        <v>0</v>
      </c>
    </row>
    <row r="69" spans="1:14" ht="13.5" thickBot="1" x14ac:dyDescent="0.25">
      <c r="A69" s="274" t="s">
        <v>725</v>
      </c>
      <c r="B69" s="287">
        <v>0</v>
      </c>
      <c r="C69" s="316">
        <v>0</v>
      </c>
      <c r="D69" s="316">
        <v>0</v>
      </c>
      <c r="E69" s="282">
        <v>0</v>
      </c>
      <c r="F69" s="282">
        <v>0</v>
      </c>
      <c r="G69" s="282">
        <v>0</v>
      </c>
      <c r="H69" s="282">
        <v>0</v>
      </c>
      <c r="I69" s="282">
        <v>0</v>
      </c>
      <c r="J69" s="282">
        <v>0</v>
      </c>
      <c r="K69" s="282">
        <v>0</v>
      </c>
      <c r="L69" s="282">
        <v>0</v>
      </c>
      <c r="M69" s="282">
        <v>0</v>
      </c>
      <c r="N69" s="268">
        <v>0</v>
      </c>
    </row>
    <row r="70" spans="1:14" ht="13.5" thickBot="1" x14ac:dyDescent="0.25">
      <c r="A70" s="265" t="s">
        <v>726</v>
      </c>
      <c r="B70" s="277"/>
      <c r="C70" s="314"/>
      <c r="D70" s="314"/>
      <c r="E70" s="278"/>
      <c r="F70" s="278"/>
      <c r="G70" s="278"/>
      <c r="H70" s="278"/>
      <c r="I70" s="278"/>
      <c r="J70" s="278"/>
      <c r="K70" s="278"/>
      <c r="L70" s="278"/>
      <c r="M70" s="278"/>
      <c r="N70" s="268">
        <v>0</v>
      </c>
    </row>
    <row r="71" spans="1:14" ht="13.5" thickBot="1" x14ac:dyDescent="0.25">
      <c r="A71" s="265" t="s">
        <v>727</v>
      </c>
      <c r="B71" s="279"/>
      <c r="C71" s="252"/>
      <c r="D71" s="252"/>
      <c r="E71" s="280"/>
      <c r="F71" s="280"/>
      <c r="G71" s="280"/>
      <c r="H71" s="280"/>
      <c r="I71" s="280"/>
      <c r="J71" s="280"/>
      <c r="K71" s="280"/>
      <c r="L71" s="280"/>
      <c r="M71" s="280"/>
      <c r="N71" s="268">
        <v>0</v>
      </c>
    </row>
    <row r="72" spans="1:14" ht="13.5" thickBot="1" x14ac:dyDescent="0.25">
      <c r="A72" s="265" t="s">
        <v>728</v>
      </c>
      <c r="B72" s="279"/>
      <c r="C72" s="252"/>
      <c r="D72" s="252"/>
      <c r="E72" s="280"/>
      <c r="F72" s="280"/>
      <c r="G72" s="280"/>
      <c r="H72" s="280"/>
      <c r="I72" s="280"/>
      <c r="J72" s="280"/>
      <c r="K72" s="280"/>
      <c r="L72" s="280"/>
      <c r="M72" s="280"/>
      <c r="N72" s="268">
        <v>0</v>
      </c>
    </row>
    <row r="73" spans="1:14" ht="13.5" thickBot="1" x14ac:dyDescent="0.25">
      <c r="A73" s="265" t="s">
        <v>729</v>
      </c>
      <c r="B73" s="279"/>
      <c r="C73" s="252"/>
      <c r="D73" s="252"/>
      <c r="E73" s="280"/>
      <c r="F73" s="280"/>
      <c r="G73" s="280"/>
      <c r="H73" s="280"/>
      <c r="I73" s="280"/>
      <c r="J73" s="280"/>
      <c r="K73" s="280"/>
      <c r="L73" s="280"/>
      <c r="M73" s="280"/>
      <c r="N73" s="268">
        <v>0</v>
      </c>
    </row>
    <row r="74" spans="1:14" ht="13.5" thickBot="1" x14ac:dyDescent="0.25">
      <c r="A74" s="265" t="s">
        <v>730</v>
      </c>
      <c r="B74" s="279"/>
      <c r="C74" s="252"/>
      <c r="D74" s="252"/>
      <c r="E74" s="280"/>
      <c r="F74" s="280"/>
      <c r="G74" s="280"/>
      <c r="H74" s="280"/>
      <c r="I74" s="280"/>
      <c r="J74" s="280"/>
      <c r="K74" s="280"/>
      <c r="L74" s="280"/>
      <c r="M74" s="280"/>
      <c r="N74" s="268">
        <v>0</v>
      </c>
    </row>
    <row r="75" spans="1:14" ht="13.5" thickBot="1" x14ac:dyDescent="0.25">
      <c r="A75" s="265" t="s">
        <v>731</v>
      </c>
      <c r="B75" s="279"/>
      <c r="C75" s="252"/>
      <c r="D75" s="252"/>
      <c r="E75" s="280"/>
      <c r="F75" s="280"/>
      <c r="G75" s="280"/>
      <c r="H75" s="280"/>
      <c r="I75" s="280"/>
      <c r="J75" s="280"/>
      <c r="K75" s="280"/>
      <c r="L75" s="280"/>
      <c r="M75" s="280"/>
      <c r="N75" s="268">
        <v>0</v>
      </c>
    </row>
    <row r="76" spans="1:14" ht="13.5" thickBot="1" x14ac:dyDescent="0.25">
      <c r="A76" s="281" t="s">
        <v>732</v>
      </c>
      <c r="B76" s="279"/>
      <c r="C76" s="252"/>
      <c r="D76" s="252"/>
      <c r="E76" s="280"/>
      <c r="F76" s="280"/>
      <c r="G76" s="280"/>
      <c r="H76" s="280"/>
      <c r="I76" s="280"/>
      <c r="J76" s="280"/>
      <c r="K76" s="280"/>
      <c r="L76" s="280"/>
      <c r="M76" s="280"/>
      <c r="N76" s="282">
        <v>0</v>
      </c>
    </row>
    <row r="77" spans="1:14" ht="13.5" thickBot="1" x14ac:dyDescent="0.25">
      <c r="A77" s="283" t="s">
        <v>733</v>
      </c>
      <c r="B77" s="270">
        <v>0</v>
      </c>
      <c r="C77" s="310">
        <v>0</v>
      </c>
      <c r="D77" s="310">
        <v>0</v>
      </c>
      <c r="E77" s="268">
        <v>0</v>
      </c>
      <c r="F77" s="268">
        <v>0</v>
      </c>
      <c r="G77" s="268">
        <v>0</v>
      </c>
      <c r="H77" s="268">
        <v>0</v>
      </c>
      <c r="I77" s="268">
        <v>0</v>
      </c>
      <c r="J77" s="268">
        <v>0</v>
      </c>
      <c r="K77" s="268">
        <v>0</v>
      </c>
      <c r="L77" s="268">
        <v>0</v>
      </c>
      <c r="M77" s="268">
        <v>0</v>
      </c>
      <c r="N77" s="264">
        <v>0</v>
      </c>
    </row>
    <row r="78" spans="1:14" ht="13.5" thickBot="1" x14ac:dyDescent="0.25">
      <c r="A78" s="265" t="s">
        <v>734</v>
      </c>
      <c r="B78" s="279"/>
      <c r="C78" s="252"/>
      <c r="D78" s="252"/>
      <c r="E78" s="280"/>
      <c r="F78" s="280"/>
      <c r="G78" s="280"/>
      <c r="H78" s="280"/>
      <c r="I78" s="280"/>
      <c r="J78" s="280"/>
      <c r="K78" s="280"/>
      <c r="L78" s="280"/>
      <c r="M78" s="280"/>
      <c r="N78" s="268">
        <v>0</v>
      </c>
    </row>
    <row r="79" spans="1:14" ht="13.5" thickBot="1" x14ac:dyDescent="0.25">
      <c r="A79" s="265" t="s">
        <v>735</v>
      </c>
      <c r="B79" s="279"/>
      <c r="C79" s="252"/>
      <c r="D79" s="252"/>
      <c r="E79" s="280"/>
      <c r="F79" s="280"/>
      <c r="G79" s="280"/>
      <c r="H79" s="280"/>
      <c r="I79" s="280"/>
      <c r="J79" s="280"/>
      <c r="K79" s="280"/>
      <c r="L79" s="280"/>
      <c r="M79" s="280"/>
      <c r="N79" s="268">
        <v>0</v>
      </c>
    </row>
    <row r="80" spans="1:14" ht="13.5" thickBot="1" x14ac:dyDescent="0.25">
      <c r="A80" s="265" t="s">
        <v>736</v>
      </c>
      <c r="B80" s="279"/>
      <c r="C80" s="252"/>
      <c r="D80" s="252"/>
      <c r="E80" s="280"/>
      <c r="F80" s="280"/>
      <c r="G80" s="280"/>
      <c r="H80" s="280"/>
      <c r="I80" s="280"/>
      <c r="J80" s="280"/>
      <c r="K80" s="280"/>
      <c r="L80" s="280"/>
      <c r="M80" s="280"/>
      <c r="N80" s="268">
        <v>0</v>
      </c>
    </row>
    <row r="81" spans="1:14" ht="13.5" thickBot="1" x14ac:dyDescent="0.25">
      <c r="A81" s="281" t="s">
        <v>737</v>
      </c>
      <c r="B81" s="279"/>
      <c r="C81" s="252"/>
      <c r="D81" s="252"/>
      <c r="E81" s="280"/>
      <c r="F81" s="280"/>
      <c r="G81" s="280"/>
      <c r="H81" s="280"/>
      <c r="I81" s="280"/>
      <c r="J81" s="280"/>
      <c r="K81" s="280"/>
      <c r="L81" s="280"/>
      <c r="M81" s="280"/>
      <c r="N81" s="268">
        <v>0</v>
      </c>
    </row>
    <row r="82" spans="1:14" ht="13.5" thickBot="1" x14ac:dyDescent="0.25">
      <c r="A82" s="283" t="s">
        <v>738</v>
      </c>
      <c r="B82" s="270">
        <v>0</v>
      </c>
      <c r="C82" s="310">
        <v>0</v>
      </c>
      <c r="D82" s="310">
        <v>0</v>
      </c>
      <c r="E82" s="268">
        <v>0</v>
      </c>
      <c r="F82" s="268">
        <v>0</v>
      </c>
      <c r="G82" s="268">
        <v>0</v>
      </c>
      <c r="H82" s="268">
        <v>0</v>
      </c>
      <c r="I82" s="268">
        <v>0</v>
      </c>
      <c r="J82" s="268">
        <v>0</v>
      </c>
      <c r="K82" s="268">
        <v>0</v>
      </c>
      <c r="L82" s="268">
        <v>0</v>
      </c>
      <c r="M82" s="268">
        <v>0</v>
      </c>
      <c r="N82" s="268">
        <v>0</v>
      </c>
    </row>
    <row r="83" spans="1:14" ht="13.5" thickBot="1" x14ac:dyDescent="0.25">
      <c r="A83" s="265" t="s">
        <v>739</v>
      </c>
      <c r="B83" s="279"/>
      <c r="C83" s="252"/>
      <c r="D83" s="252"/>
      <c r="E83" s="280"/>
      <c r="F83" s="280"/>
      <c r="G83" s="280"/>
      <c r="H83" s="280"/>
      <c r="I83" s="280"/>
      <c r="J83" s="280"/>
      <c r="K83" s="280"/>
      <c r="L83" s="280"/>
      <c r="M83" s="280"/>
      <c r="N83" s="268">
        <v>0</v>
      </c>
    </row>
    <row r="84" spans="1:14" ht="13.5" thickBot="1" x14ac:dyDescent="0.25">
      <c r="A84" s="265" t="s">
        <v>740</v>
      </c>
      <c r="B84" s="279"/>
      <c r="C84" s="252"/>
      <c r="D84" s="252"/>
      <c r="E84" s="280"/>
      <c r="F84" s="280"/>
      <c r="G84" s="280"/>
      <c r="H84" s="280"/>
      <c r="I84" s="280"/>
      <c r="J84" s="280"/>
      <c r="K84" s="280"/>
      <c r="L84" s="280"/>
      <c r="M84" s="280"/>
      <c r="N84" s="268">
        <v>0</v>
      </c>
    </row>
    <row r="85" spans="1:14" ht="13.5" thickBot="1" x14ac:dyDescent="0.25">
      <c r="A85" s="281" t="s">
        <v>741</v>
      </c>
      <c r="B85" s="284"/>
      <c r="C85" s="315"/>
      <c r="D85" s="315"/>
      <c r="E85" s="285"/>
      <c r="F85" s="285"/>
      <c r="G85" s="285"/>
      <c r="H85" s="285"/>
      <c r="I85" s="285"/>
      <c r="J85" s="285"/>
      <c r="K85" s="285"/>
      <c r="L85" s="285"/>
      <c r="M85" s="285"/>
      <c r="N85" s="268">
        <v>0</v>
      </c>
    </row>
    <row r="86" spans="1:14" ht="13.5" thickBot="1" x14ac:dyDescent="0.25">
      <c r="A86" s="288" t="s">
        <v>742</v>
      </c>
      <c r="B86" s="263">
        <v>0</v>
      </c>
      <c r="C86" s="308">
        <v>0</v>
      </c>
      <c r="D86" s="308">
        <v>0</v>
      </c>
      <c r="E86" s="264">
        <v>0</v>
      </c>
      <c r="F86" s="264">
        <v>0</v>
      </c>
      <c r="G86" s="264">
        <v>0</v>
      </c>
      <c r="H86" s="264">
        <v>0</v>
      </c>
      <c r="I86" s="264">
        <v>0</v>
      </c>
      <c r="J86" s="264">
        <v>0</v>
      </c>
      <c r="K86" s="264">
        <v>0</v>
      </c>
      <c r="L86" s="264">
        <v>0</v>
      </c>
      <c r="M86" s="264">
        <v>0</v>
      </c>
      <c r="N86" s="268">
        <v>0</v>
      </c>
    </row>
    <row r="87" spans="1:14" ht="13.5" thickBot="1" x14ac:dyDescent="0.25">
      <c r="A87" s="269" t="s">
        <v>743</v>
      </c>
      <c r="B87" s="270">
        <v>0</v>
      </c>
      <c r="C87" s="310">
        <v>0</v>
      </c>
      <c r="D87" s="310">
        <v>0</v>
      </c>
      <c r="E87" s="268">
        <v>0</v>
      </c>
      <c r="F87" s="268">
        <v>0</v>
      </c>
      <c r="G87" s="268">
        <v>0</v>
      </c>
      <c r="H87" s="268">
        <v>0</v>
      </c>
      <c r="I87" s="268">
        <v>0</v>
      </c>
      <c r="J87" s="268">
        <v>0</v>
      </c>
      <c r="K87" s="268">
        <v>0</v>
      </c>
      <c r="L87" s="268">
        <v>0</v>
      </c>
      <c r="M87" s="268">
        <v>0</v>
      </c>
      <c r="N87" s="268">
        <v>0</v>
      </c>
    </row>
    <row r="88" spans="1:14" ht="15.75" thickBot="1" x14ac:dyDescent="0.3">
      <c r="A88" s="200"/>
      <c r="B88" s="200"/>
      <c r="C88" s="317"/>
      <c r="D88" s="317"/>
      <c r="E88" s="200"/>
      <c r="F88" s="200"/>
      <c r="G88" s="200"/>
      <c r="H88" s="200"/>
      <c r="I88" s="200"/>
      <c r="J88" s="200"/>
      <c r="K88" s="200"/>
      <c r="L88" s="200"/>
      <c r="M88" s="200"/>
      <c r="N88" s="200"/>
    </row>
    <row r="89" spans="1:14" ht="13.5" thickBot="1" x14ac:dyDescent="0.25">
      <c r="A89" s="208" t="s">
        <v>744</v>
      </c>
      <c r="B89" s="209">
        <v>0</v>
      </c>
      <c r="C89" s="318">
        <v>0</v>
      </c>
      <c r="D89" s="318">
        <v>0</v>
      </c>
      <c r="E89" s="209">
        <v>0</v>
      </c>
      <c r="F89" s="209">
        <v>0</v>
      </c>
      <c r="G89" s="209">
        <v>0</v>
      </c>
      <c r="H89" s="209">
        <v>0</v>
      </c>
      <c r="I89" s="209">
        <v>0</v>
      </c>
      <c r="J89" s="209">
        <v>0</v>
      </c>
      <c r="K89" s="209">
        <v>0</v>
      </c>
      <c r="L89" s="209">
        <v>0</v>
      </c>
      <c r="M89" s="209">
        <v>0</v>
      </c>
      <c r="N89" s="209">
        <v>0</v>
      </c>
    </row>
    <row r="91" spans="1:14" x14ac:dyDescent="0.2">
      <c r="A91" s="210" t="s">
        <v>745</v>
      </c>
    </row>
    <row r="92" spans="1:14" x14ac:dyDescent="0.2">
      <c r="A92" s="210" t="s">
        <v>746</v>
      </c>
    </row>
    <row r="93" spans="1:14" ht="13.5" thickBot="1" x14ac:dyDescent="0.25"/>
    <row r="94" spans="1:14" ht="13.5" customHeight="1" thickBot="1" x14ac:dyDescent="0.25">
      <c r="A94" s="1230" t="s">
        <v>686</v>
      </c>
      <c r="B94" s="1231"/>
      <c r="C94" s="1232"/>
      <c r="D94" s="216" t="s">
        <v>687</v>
      </c>
      <c r="E94" s="1230" t="s">
        <v>688</v>
      </c>
      <c r="F94" s="1231"/>
      <c r="G94" s="1271"/>
      <c r="H94" s="1271"/>
      <c r="I94" s="1271"/>
      <c r="J94" s="240"/>
      <c r="K94" s="1271"/>
      <c r="L94" s="1271"/>
    </row>
    <row r="95" spans="1:14" ht="13.5" thickBot="1" x14ac:dyDescent="0.25">
      <c r="A95" s="211"/>
      <c r="B95" s="212"/>
      <c r="C95" s="212"/>
      <c r="D95" s="212"/>
      <c r="E95" s="212"/>
      <c r="F95" s="239"/>
      <c r="G95" s="241"/>
      <c r="H95" s="241"/>
      <c r="I95" s="241"/>
      <c r="J95" s="241"/>
      <c r="K95" s="241"/>
      <c r="L95" s="241"/>
    </row>
    <row r="96" spans="1:14" ht="13.5" customHeight="1" thickBot="1" x14ac:dyDescent="0.25">
      <c r="A96" s="213" t="s">
        <v>689</v>
      </c>
      <c r="B96" s="214" t="s">
        <v>689</v>
      </c>
      <c r="C96" s="214" t="s">
        <v>689</v>
      </c>
      <c r="D96" s="214" t="s">
        <v>689</v>
      </c>
      <c r="E96" s="214" t="s">
        <v>689</v>
      </c>
      <c r="F96" s="1313" t="s">
        <v>690</v>
      </c>
      <c r="G96" s="240"/>
      <c r="H96" s="240"/>
      <c r="I96" s="240"/>
      <c r="J96" s="240"/>
      <c r="K96" s="240"/>
      <c r="L96" s="1271"/>
    </row>
    <row r="97" spans="1:17" ht="13.5" thickBot="1" x14ac:dyDescent="0.25">
      <c r="A97" s="213" t="s">
        <v>691</v>
      </c>
      <c r="B97" s="214" t="s">
        <v>692</v>
      </c>
      <c r="C97" s="214" t="s">
        <v>693</v>
      </c>
      <c r="D97" s="214" t="s">
        <v>694</v>
      </c>
      <c r="E97" s="214" t="s">
        <v>695</v>
      </c>
      <c r="F97" s="1314"/>
      <c r="G97" s="240"/>
      <c r="H97" s="240"/>
      <c r="I97" s="240"/>
      <c r="J97" s="240"/>
      <c r="K97" s="240"/>
      <c r="L97" s="1271"/>
    </row>
    <row r="99" spans="1:17" x14ac:dyDescent="0.2">
      <c r="A99" s="1315" t="s">
        <v>747</v>
      </c>
      <c r="B99" s="1315"/>
      <c r="C99" s="1315"/>
      <c r="D99" s="1315"/>
      <c r="E99" s="1315"/>
      <c r="F99" s="1315"/>
    </row>
    <row r="100" spans="1:17" x14ac:dyDescent="0.2">
      <c r="A100" s="1220" t="s">
        <v>935</v>
      </c>
      <c r="B100" s="1220"/>
      <c r="C100" s="1220"/>
      <c r="D100" s="1220"/>
      <c r="E100" s="1220"/>
      <c r="F100" s="1220"/>
      <c r="G100" s="1220"/>
      <c r="H100" s="1220"/>
    </row>
    <row r="101" spans="1:17" x14ac:dyDescent="0.2">
      <c r="A101" s="1218" t="s">
        <v>919</v>
      </c>
      <c r="B101" s="1218"/>
      <c r="C101" s="1218"/>
      <c r="D101" s="1218"/>
      <c r="E101" s="1218"/>
      <c r="F101" s="1218"/>
      <c r="G101" s="1218"/>
    </row>
    <row r="102" spans="1:17" ht="13.5" thickBot="1" x14ac:dyDescent="0.25">
      <c r="A102" s="1217"/>
      <c r="B102" s="1217"/>
      <c r="C102" s="1217"/>
      <c r="D102" s="1217"/>
      <c r="E102" s="1217"/>
      <c r="F102" s="1217"/>
      <c r="G102" s="1217"/>
      <c r="H102" s="1217"/>
    </row>
    <row r="103" spans="1:17" ht="13.5" thickBot="1" x14ac:dyDescent="0.25">
      <c r="A103" s="1228" t="s">
        <v>748</v>
      </c>
      <c r="B103" s="1272"/>
      <c r="C103" s="1272"/>
      <c r="D103" s="1250"/>
      <c r="E103" s="272"/>
      <c r="F103" s="272"/>
      <c r="G103" s="272"/>
      <c r="H103" s="272"/>
      <c r="I103" s="272"/>
      <c r="J103" s="272"/>
      <c r="K103" s="272"/>
      <c r="L103" s="272"/>
      <c r="M103" s="272"/>
      <c r="N103" s="272"/>
      <c r="O103" s="272"/>
      <c r="P103" s="272"/>
      <c r="Q103" s="272"/>
    </row>
    <row r="104" spans="1:17" ht="13.5" thickBot="1" x14ac:dyDescent="0.25">
      <c r="A104" s="1237" t="s">
        <v>242</v>
      </c>
      <c r="B104" s="1306"/>
      <c r="C104" s="1306"/>
      <c r="D104" s="1238"/>
      <c r="E104" s="289" t="s">
        <v>684</v>
      </c>
      <c r="F104" s="289" t="s">
        <v>247</v>
      </c>
      <c r="G104" s="289" t="s">
        <v>248</v>
      </c>
      <c r="H104" s="289" t="s">
        <v>249</v>
      </c>
      <c r="I104" s="289" t="s">
        <v>749</v>
      </c>
      <c r="J104" s="289" t="s">
        <v>750</v>
      </c>
      <c r="K104" s="289" t="s">
        <v>252</v>
      </c>
      <c r="L104" s="289" t="s">
        <v>253</v>
      </c>
      <c r="M104" s="289" t="s">
        <v>254</v>
      </c>
      <c r="N104" s="289" t="s">
        <v>255</v>
      </c>
      <c r="O104" s="289" t="s">
        <v>256</v>
      </c>
      <c r="P104" s="290" t="s">
        <v>257</v>
      </c>
      <c r="Q104" s="291" t="s">
        <v>65</v>
      </c>
    </row>
    <row r="105" spans="1:17" x14ac:dyDescent="0.2">
      <c r="A105" s="1307" t="s">
        <v>697</v>
      </c>
      <c r="B105" s="1308"/>
      <c r="C105" s="1308"/>
      <c r="D105" s="1309"/>
      <c r="E105" s="1251">
        <v>0</v>
      </c>
      <c r="F105" s="1251">
        <v>0</v>
      </c>
      <c r="G105" s="1251">
        <v>0</v>
      </c>
      <c r="H105" s="1251">
        <v>0</v>
      </c>
      <c r="I105" s="1251">
        <v>0</v>
      </c>
      <c r="J105" s="1251">
        <v>0</v>
      </c>
      <c r="K105" s="1251">
        <v>0</v>
      </c>
      <c r="L105" s="1251">
        <v>0</v>
      </c>
      <c r="M105" s="1251">
        <v>0</v>
      </c>
      <c r="N105" s="1251">
        <v>0</v>
      </c>
      <c r="O105" s="1251">
        <v>0</v>
      </c>
      <c r="P105" s="1251">
        <v>0</v>
      </c>
      <c r="Q105" s="1251">
        <v>0</v>
      </c>
    </row>
    <row r="106" spans="1:17" ht="13.5" thickBot="1" x14ac:dyDescent="0.25">
      <c r="A106" s="1310"/>
      <c r="B106" s="1311"/>
      <c r="C106" s="1311"/>
      <c r="D106" s="1312"/>
      <c r="E106" s="1252"/>
      <c r="F106" s="1252"/>
      <c r="G106" s="1252"/>
      <c r="H106" s="1252"/>
      <c r="I106" s="1252"/>
      <c r="J106" s="1252"/>
      <c r="K106" s="1252"/>
      <c r="L106" s="1252"/>
      <c r="M106" s="1252"/>
      <c r="N106" s="1252"/>
      <c r="O106" s="1252"/>
      <c r="P106" s="1252"/>
      <c r="Q106" s="1252"/>
    </row>
    <row r="107" spans="1:17" x14ac:dyDescent="0.2">
      <c r="A107" s="1300" t="s">
        <v>931</v>
      </c>
      <c r="B107" s="1301"/>
      <c r="C107" s="1301"/>
      <c r="D107" s="1302"/>
      <c r="E107" s="1292"/>
      <c r="F107" s="1292"/>
      <c r="G107" s="1292"/>
      <c r="H107" s="1292"/>
      <c r="I107" s="1292"/>
      <c r="J107" s="1292"/>
      <c r="K107" s="1292"/>
      <c r="L107" s="1292"/>
      <c r="M107" s="1292"/>
      <c r="N107" s="1292"/>
      <c r="O107" s="1292"/>
      <c r="P107" s="1292"/>
      <c r="Q107" s="1251">
        <v>0</v>
      </c>
    </row>
    <row r="108" spans="1:17" ht="13.5" thickBot="1" x14ac:dyDescent="0.25">
      <c r="A108" s="1303"/>
      <c r="B108" s="1304"/>
      <c r="C108" s="1304"/>
      <c r="D108" s="1305"/>
      <c r="E108" s="1293"/>
      <c r="F108" s="1293"/>
      <c r="G108" s="1293"/>
      <c r="H108" s="1293"/>
      <c r="I108" s="1293"/>
      <c r="J108" s="1293"/>
      <c r="K108" s="1293"/>
      <c r="L108" s="1293"/>
      <c r="M108" s="1293"/>
      <c r="N108" s="1293"/>
      <c r="O108" s="1293"/>
      <c r="P108" s="1293"/>
      <c r="Q108" s="1252"/>
    </row>
    <row r="109" spans="1:17" x14ac:dyDescent="0.2">
      <c r="A109" s="1300" t="s">
        <v>932</v>
      </c>
      <c r="B109" s="1301"/>
      <c r="C109" s="1301"/>
      <c r="D109" s="1302"/>
      <c r="E109" s="1292"/>
      <c r="F109" s="1292"/>
      <c r="G109" s="1292"/>
      <c r="H109" s="1292"/>
      <c r="I109" s="1292"/>
      <c r="J109" s="1292"/>
      <c r="K109" s="1292"/>
      <c r="L109" s="1292"/>
      <c r="M109" s="1292"/>
      <c r="N109" s="1292"/>
      <c r="O109" s="1292"/>
      <c r="P109" s="1292"/>
      <c r="Q109" s="1251">
        <v>0</v>
      </c>
    </row>
    <row r="110" spans="1:17" ht="13.5" thickBot="1" x14ac:dyDescent="0.25">
      <c r="A110" s="1303"/>
      <c r="B110" s="1304"/>
      <c r="C110" s="1304"/>
      <c r="D110" s="1305"/>
      <c r="E110" s="1293"/>
      <c r="F110" s="1293"/>
      <c r="G110" s="1293"/>
      <c r="H110" s="1293"/>
      <c r="I110" s="1293"/>
      <c r="J110" s="1293"/>
      <c r="K110" s="1293"/>
      <c r="L110" s="1293"/>
      <c r="M110" s="1293"/>
      <c r="N110" s="1293"/>
      <c r="O110" s="1293"/>
      <c r="P110" s="1293"/>
      <c r="Q110" s="1252"/>
    </row>
    <row r="111" spans="1:17" x14ac:dyDescent="0.2">
      <c r="A111" s="1300" t="s">
        <v>933</v>
      </c>
      <c r="B111" s="1301"/>
      <c r="C111" s="1301"/>
      <c r="D111" s="1302"/>
      <c r="E111" s="1292"/>
      <c r="F111" s="1292"/>
      <c r="G111" s="1292"/>
      <c r="H111" s="1292"/>
      <c r="I111" s="1292"/>
      <c r="J111" s="1292"/>
      <c r="K111" s="1292"/>
      <c r="L111" s="1292"/>
      <c r="M111" s="1292"/>
      <c r="N111" s="1292"/>
      <c r="O111" s="1292"/>
      <c r="P111" s="1292"/>
      <c r="Q111" s="1251">
        <v>0</v>
      </c>
    </row>
    <row r="112" spans="1:17" ht="13.5" thickBot="1" x14ac:dyDescent="0.25">
      <c r="A112" s="1303"/>
      <c r="B112" s="1304"/>
      <c r="C112" s="1304"/>
      <c r="D112" s="1305"/>
      <c r="E112" s="1293"/>
      <c r="F112" s="1293"/>
      <c r="G112" s="1293"/>
      <c r="H112" s="1293"/>
      <c r="I112" s="1293"/>
      <c r="J112" s="1293"/>
      <c r="K112" s="1293"/>
      <c r="L112" s="1293"/>
      <c r="M112" s="1293"/>
      <c r="N112" s="1293"/>
      <c r="O112" s="1293"/>
      <c r="P112" s="1293"/>
      <c r="Q112" s="1252"/>
    </row>
    <row r="113" spans="1:17" x14ac:dyDescent="0.2">
      <c r="A113" s="1300" t="s">
        <v>754</v>
      </c>
      <c r="B113" s="1301"/>
      <c r="C113" s="1301"/>
      <c r="D113" s="1302"/>
      <c r="E113" s="1292"/>
      <c r="F113" s="1292"/>
      <c r="G113" s="1292"/>
      <c r="H113" s="1292"/>
      <c r="I113" s="1292"/>
      <c r="J113" s="1292"/>
      <c r="K113" s="1292"/>
      <c r="L113" s="1292"/>
      <c r="M113" s="1292"/>
      <c r="N113" s="1292"/>
      <c r="O113" s="1292"/>
      <c r="P113" s="1292"/>
      <c r="Q113" s="1251">
        <v>0</v>
      </c>
    </row>
    <row r="114" spans="1:17" ht="13.5" thickBot="1" x14ac:dyDescent="0.25">
      <c r="A114" s="1303"/>
      <c r="B114" s="1304"/>
      <c r="C114" s="1304"/>
      <c r="D114" s="1305"/>
      <c r="E114" s="1293"/>
      <c r="F114" s="1293"/>
      <c r="G114" s="1293"/>
      <c r="H114" s="1293"/>
      <c r="I114" s="1293"/>
      <c r="J114" s="1293"/>
      <c r="K114" s="1293"/>
      <c r="L114" s="1293"/>
      <c r="M114" s="1293"/>
      <c r="N114" s="1293"/>
      <c r="O114" s="1293"/>
      <c r="P114" s="1293"/>
      <c r="Q114" s="1252"/>
    </row>
    <row r="115" spans="1:17" x14ac:dyDescent="0.2">
      <c r="A115" s="1300" t="s">
        <v>755</v>
      </c>
      <c r="B115" s="1301"/>
      <c r="C115" s="1301"/>
      <c r="D115" s="1302"/>
      <c r="E115" s="1292"/>
      <c r="F115" s="1292"/>
      <c r="G115" s="1292"/>
      <c r="H115" s="1292"/>
      <c r="I115" s="1292"/>
      <c r="J115" s="1292"/>
      <c r="K115" s="1292"/>
      <c r="L115" s="1292"/>
      <c r="M115" s="1292"/>
      <c r="N115" s="1292"/>
      <c r="O115" s="1292"/>
      <c r="P115" s="1292"/>
      <c r="Q115" s="1251">
        <v>0</v>
      </c>
    </row>
    <row r="116" spans="1:17" ht="13.5" thickBot="1" x14ac:dyDescent="0.25">
      <c r="A116" s="1303"/>
      <c r="B116" s="1304"/>
      <c r="C116" s="1304"/>
      <c r="D116" s="1305"/>
      <c r="E116" s="1293"/>
      <c r="F116" s="1293"/>
      <c r="G116" s="1293"/>
      <c r="H116" s="1293"/>
      <c r="I116" s="1293"/>
      <c r="J116" s="1293"/>
      <c r="K116" s="1293"/>
      <c r="L116" s="1293"/>
      <c r="M116" s="1293"/>
      <c r="N116" s="1293"/>
      <c r="O116" s="1293"/>
      <c r="P116" s="1293"/>
      <c r="Q116" s="1252"/>
    </row>
    <row r="117" spans="1:17" x14ac:dyDescent="0.2">
      <c r="A117" s="1294" t="s">
        <v>756</v>
      </c>
      <c r="B117" s="1295"/>
      <c r="C117" s="1295"/>
      <c r="D117" s="1296"/>
      <c r="E117" s="1251">
        <v>0</v>
      </c>
      <c r="F117" s="1251">
        <v>0</v>
      </c>
      <c r="G117" s="1251">
        <v>0</v>
      </c>
      <c r="H117" s="1251">
        <v>0</v>
      </c>
      <c r="I117" s="1251">
        <v>0</v>
      </c>
      <c r="J117" s="1251">
        <v>0</v>
      </c>
      <c r="K117" s="1251">
        <v>0</v>
      </c>
      <c r="L117" s="1251">
        <v>0</v>
      </c>
      <c r="M117" s="1251">
        <v>0</v>
      </c>
      <c r="N117" s="1251">
        <v>0</v>
      </c>
      <c r="O117" s="1251">
        <v>0</v>
      </c>
      <c r="P117" s="1251">
        <v>0</v>
      </c>
      <c r="Q117" s="1251">
        <v>0</v>
      </c>
    </row>
    <row r="118" spans="1:17" ht="13.5" thickBot="1" x14ac:dyDescent="0.25">
      <c r="A118" s="1297"/>
      <c r="B118" s="1298"/>
      <c r="C118" s="1298"/>
      <c r="D118" s="1299"/>
      <c r="E118" s="1252"/>
      <c r="F118" s="1252"/>
      <c r="G118" s="1252"/>
      <c r="H118" s="1252"/>
      <c r="I118" s="1252"/>
      <c r="J118" s="1252"/>
      <c r="K118" s="1252"/>
      <c r="L118" s="1252"/>
      <c r="M118" s="1252"/>
      <c r="N118" s="1252"/>
      <c r="O118" s="1252"/>
      <c r="P118" s="1252"/>
      <c r="Q118" s="1252"/>
    </row>
    <row r="119" spans="1:17" ht="13.5" thickBot="1" x14ac:dyDescent="0.25">
      <c r="A119" s="1289"/>
      <c r="B119" s="1289"/>
      <c r="C119" s="1289"/>
      <c r="D119" s="312"/>
      <c r="E119" s="272"/>
      <c r="F119" s="272"/>
      <c r="G119" s="272"/>
      <c r="H119" s="272"/>
      <c r="I119" s="272"/>
      <c r="J119" s="272"/>
      <c r="K119" s="272"/>
      <c r="L119" s="272"/>
      <c r="M119" s="272"/>
      <c r="N119" s="272"/>
      <c r="O119" s="272"/>
      <c r="P119" s="272"/>
      <c r="Q119" s="272"/>
    </row>
    <row r="120" spans="1:17" x14ac:dyDescent="0.2">
      <c r="A120" s="1243" t="s">
        <v>757</v>
      </c>
      <c r="B120" s="1266"/>
      <c r="C120" s="1266"/>
      <c r="D120" s="1244"/>
      <c r="E120" s="1290"/>
      <c r="F120" s="1285"/>
      <c r="G120" s="1285"/>
      <c r="H120" s="1285"/>
      <c r="I120" s="1285"/>
      <c r="J120" s="1285"/>
      <c r="K120" s="1285"/>
      <c r="L120" s="1285"/>
      <c r="M120" s="1285"/>
      <c r="N120" s="1285"/>
      <c r="O120" s="1285"/>
      <c r="P120" s="1285"/>
      <c r="Q120" s="1285"/>
    </row>
    <row r="121" spans="1:17" ht="13.5" thickBot="1" x14ac:dyDescent="0.25">
      <c r="A121" s="1245"/>
      <c r="B121" s="1267"/>
      <c r="C121" s="1267"/>
      <c r="D121" s="1246"/>
      <c r="E121" s="1291"/>
      <c r="F121" s="1286"/>
      <c r="G121" s="1286"/>
      <c r="H121" s="1286"/>
      <c r="I121" s="1286"/>
      <c r="J121" s="1286"/>
      <c r="K121" s="1286"/>
      <c r="L121" s="1286"/>
      <c r="M121" s="1286"/>
      <c r="N121" s="1286"/>
      <c r="O121" s="1286"/>
      <c r="P121" s="1286"/>
      <c r="Q121" s="1286"/>
    </row>
    <row r="122" spans="1:17" ht="13.5" thickBot="1" x14ac:dyDescent="0.25">
      <c r="A122" s="1235" t="s">
        <v>758</v>
      </c>
      <c r="B122" s="1287"/>
      <c r="C122" s="1287"/>
      <c r="D122" s="1236"/>
      <c r="E122" s="291" t="s">
        <v>684</v>
      </c>
      <c r="F122" s="292" t="s">
        <v>247</v>
      </c>
      <c r="G122" s="292" t="s">
        <v>248</v>
      </c>
      <c r="H122" s="292" t="s">
        <v>249</v>
      </c>
      <c r="I122" s="292" t="s">
        <v>749</v>
      </c>
      <c r="J122" s="292" t="s">
        <v>750</v>
      </c>
      <c r="K122" s="292" t="s">
        <v>252</v>
      </c>
      <c r="L122" s="292" t="s">
        <v>253</v>
      </c>
      <c r="M122" s="292" t="s">
        <v>254</v>
      </c>
      <c r="N122" s="292" t="s">
        <v>255</v>
      </c>
      <c r="O122" s="292" t="s">
        <v>256</v>
      </c>
      <c r="P122" s="293" t="s">
        <v>257</v>
      </c>
      <c r="Q122" s="291" t="s">
        <v>65</v>
      </c>
    </row>
    <row r="123" spans="1:17" ht="13.5" thickBot="1" x14ac:dyDescent="0.25">
      <c r="A123" s="1226" t="s">
        <v>759</v>
      </c>
      <c r="B123" s="1288"/>
      <c r="C123" s="1277"/>
      <c r="D123" s="1278"/>
      <c r="E123" s="294">
        <v>0</v>
      </c>
      <c r="F123" s="295">
        <v>0</v>
      </c>
      <c r="G123" s="295">
        <v>0</v>
      </c>
      <c r="H123" s="295">
        <v>0</v>
      </c>
      <c r="I123" s="295">
        <v>0</v>
      </c>
      <c r="J123" s="295">
        <v>0</v>
      </c>
      <c r="K123" s="295">
        <v>0</v>
      </c>
      <c r="L123" s="295">
        <v>0</v>
      </c>
      <c r="M123" s="295">
        <v>0</v>
      </c>
      <c r="N123" s="295">
        <v>0</v>
      </c>
      <c r="O123" s="295">
        <v>0</v>
      </c>
      <c r="P123" s="295">
        <v>0</v>
      </c>
      <c r="Q123" s="295">
        <v>0</v>
      </c>
    </row>
    <row r="124" spans="1:17" ht="27.75" customHeight="1" thickBot="1" x14ac:dyDescent="0.25">
      <c r="A124" s="1281" t="s">
        <v>760</v>
      </c>
      <c r="B124" s="1282"/>
      <c r="C124" s="1263" t="s">
        <v>761</v>
      </c>
      <c r="D124" s="1265"/>
      <c r="E124" s="296"/>
      <c r="F124" s="297"/>
      <c r="G124" s="297"/>
      <c r="H124" s="297"/>
      <c r="I124" s="297"/>
      <c r="J124" s="297"/>
      <c r="K124" s="297"/>
      <c r="L124" s="297"/>
      <c r="M124" s="297"/>
      <c r="N124" s="297"/>
      <c r="O124" s="297"/>
      <c r="P124" s="297"/>
      <c r="Q124" s="295">
        <v>0</v>
      </c>
    </row>
    <row r="125" spans="1:17" ht="25.5" customHeight="1" thickBot="1" x14ac:dyDescent="0.25">
      <c r="A125" s="1283" t="s">
        <v>762</v>
      </c>
      <c r="B125" s="1284"/>
      <c r="C125" s="1263" t="s">
        <v>763</v>
      </c>
      <c r="D125" s="1265"/>
      <c r="E125" s="296"/>
      <c r="F125" s="297"/>
      <c r="G125" s="297"/>
      <c r="H125" s="297"/>
      <c r="I125" s="297"/>
      <c r="J125" s="297"/>
      <c r="K125" s="297"/>
      <c r="L125" s="297"/>
      <c r="M125" s="297"/>
      <c r="N125" s="297"/>
      <c r="O125" s="297"/>
      <c r="P125" s="297"/>
      <c r="Q125" s="295">
        <v>0</v>
      </c>
    </row>
    <row r="126" spans="1:17" ht="24.75" customHeight="1" thickBot="1" x14ac:dyDescent="0.25">
      <c r="A126" s="1283" t="s">
        <v>764</v>
      </c>
      <c r="B126" s="1284"/>
      <c r="C126" s="1263" t="s">
        <v>765</v>
      </c>
      <c r="D126" s="1265"/>
      <c r="E126" s="296"/>
      <c r="F126" s="297"/>
      <c r="G126" s="297"/>
      <c r="H126" s="297"/>
      <c r="I126" s="297"/>
      <c r="J126" s="297"/>
      <c r="K126" s="297"/>
      <c r="L126" s="297"/>
      <c r="M126" s="297"/>
      <c r="N126" s="297"/>
      <c r="O126" s="297"/>
      <c r="P126" s="297"/>
      <c r="Q126" s="295">
        <v>0</v>
      </c>
    </row>
    <row r="127" spans="1:17" ht="13.5" thickBot="1" x14ac:dyDescent="0.25">
      <c r="A127" s="1273" t="s">
        <v>766</v>
      </c>
      <c r="B127" s="1274"/>
      <c r="C127" s="1263" t="s">
        <v>243</v>
      </c>
      <c r="D127" s="1265"/>
      <c r="E127" s="296"/>
      <c r="F127" s="297"/>
      <c r="G127" s="297"/>
      <c r="H127" s="297"/>
      <c r="I127" s="297"/>
      <c r="J127" s="297"/>
      <c r="K127" s="297"/>
      <c r="L127" s="297"/>
      <c r="M127" s="297"/>
      <c r="N127" s="297"/>
      <c r="O127" s="297"/>
      <c r="P127" s="297"/>
      <c r="Q127" s="295">
        <v>0</v>
      </c>
    </row>
    <row r="128" spans="1:17" ht="13.5" thickBot="1" x14ac:dyDescent="0.25">
      <c r="A128" s="1273" t="s">
        <v>767</v>
      </c>
      <c r="B128" s="1274"/>
      <c r="C128" s="1263" t="s">
        <v>768</v>
      </c>
      <c r="D128" s="1265"/>
      <c r="E128" s="296"/>
      <c r="F128" s="297"/>
      <c r="G128" s="297"/>
      <c r="H128" s="297"/>
      <c r="I128" s="297"/>
      <c r="J128" s="297"/>
      <c r="K128" s="297"/>
      <c r="L128" s="297"/>
      <c r="M128" s="297"/>
      <c r="N128" s="297"/>
      <c r="O128" s="297"/>
      <c r="P128" s="297"/>
      <c r="Q128" s="295">
        <v>0</v>
      </c>
    </row>
    <row r="129" spans="1:17" ht="13.5" thickBot="1" x14ac:dyDescent="0.25">
      <c r="A129" s="1273" t="s">
        <v>769</v>
      </c>
      <c r="B129" s="1274"/>
      <c r="C129" s="1263" t="s">
        <v>770</v>
      </c>
      <c r="D129" s="1265"/>
      <c r="E129" s="296"/>
      <c r="F129" s="297"/>
      <c r="G129" s="297"/>
      <c r="H129" s="297"/>
      <c r="I129" s="297"/>
      <c r="J129" s="297"/>
      <c r="K129" s="297"/>
      <c r="L129" s="297"/>
      <c r="M129" s="297"/>
      <c r="N129" s="297"/>
      <c r="O129" s="297"/>
      <c r="P129" s="297"/>
      <c r="Q129" s="295">
        <v>0</v>
      </c>
    </row>
    <row r="130" spans="1:17" ht="25.5" customHeight="1" thickBot="1" x14ac:dyDescent="0.25">
      <c r="A130" s="1273" t="s">
        <v>771</v>
      </c>
      <c r="B130" s="1274"/>
      <c r="C130" s="1263" t="s">
        <v>772</v>
      </c>
      <c r="D130" s="1265"/>
      <c r="E130" s="296"/>
      <c r="F130" s="297"/>
      <c r="G130" s="297"/>
      <c r="H130" s="297"/>
      <c r="I130" s="297"/>
      <c r="J130" s="297"/>
      <c r="K130" s="297"/>
      <c r="L130" s="297"/>
      <c r="M130" s="297"/>
      <c r="N130" s="297"/>
      <c r="O130" s="297"/>
      <c r="P130" s="297"/>
      <c r="Q130" s="295">
        <v>0</v>
      </c>
    </row>
    <row r="131" spans="1:17" ht="26.25" customHeight="1" thickBot="1" x14ac:dyDescent="0.25">
      <c r="A131" s="1273" t="s">
        <v>773</v>
      </c>
      <c r="B131" s="1274"/>
      <c r="C131" s="1263" t="s">
        <v>774</v>
      </c>
      <c r="D131" s="1265"/>
      <c r="E131" s="296"/>
      <c r="F131" s="297"/>
      <c r="G131" s="297"/>
      <c r="H131" s="297"/>
      <c r="I131" s="297"/>
      <c r="J131" s="297"/>
      <c r="K131" s="297"/>
      <c r="L131" s="297"/>
      <c r="M131" s="297"/>
      <c r="N131" s="297"/>
      <c r="O131" s="297"/>
      <c r="P131" s="297"/>
      <c r="Q131" s="298">
        <v>0</v>
      </c>
    </row>
    <row r="132" spans="1:17" ht="13.5" thickBot="1" x14ac:dyDescent="0.25">
      <c r="A132" s="1275" t="s">
        <v>775</v>
      </c>
      <c r="B132" s="1279"/>
      <c r="C132" s="1280"/>
      <c r="D132" s="1278"/>
      <c r="E132" s="294">
        <v>0</v>
      </c>
      <c r="F132" s="295">
        <v>0</v>
      </c>
      <c r="G132" s="295">
        <v>0</v>
      </c>
      <c r="H132" s="295">
        <v>0</v>
      </c>
      <c r="I132" s="295">
        <v>0</v>
      </c>
      <c r="J132" s="295">
        <v>0</v>
      </c>
      <c r="K132" s="295">
        <v>0</v>
      </c>
      <c r="L132" s="295">
        <v>0</v>
      </c>
      <c r="M132" s="295">
        <v>0</v>
      </c>
      <c r="N132" s="295">
        <v>0</v>
      </c>
      <c r="O132" s="295">
        <v>0</v>
      </c>
      <c r="P132" s="295">
        <v>0</v>
      </c>
      <c r="Q132" s="299">
        <v>0</v>
      </c>
    </row>
    <row r="133" spans="1:17" ht="16.5" customHeight="1" thickBot="1" x14ac:dyDescent="0.25">
      <c r="A133" s="1273" t="s">
        <v>776</v>
      </c>
      <c r="B133" s="1274"/>
      <c r="C133" s="1263" t="s">
        <v>777</v>
      </c>
      <c r="D133" s="1265"/>
      <c r="E133" s="296"/>
      <c r="F133" s="297"/>
      <c r="G133" s="297"/>
      <c r="H133" s="297"/>
      <c r="I133" s="297"/>
      <c r="J133" s="297"/>
      <c r="K133" s="297"/>
      <c r="L133" s="297"/>
      <c r="M133" s="297"/>
      <c r="N133" s="297"/>
      <c r="O133" s="297"/>
      <c r="P133" s="297"/>
      <c r="Q133" s="295">
        <v>0</v>
      </c>
    </row>
    <row r="134" spans="1:17" ht="13.5" thickBot="1" x14ac:dyDescent="0.25">
      <c r="A134" s="1273" t="s">
        <v>778</v>
      </c>
      <c r="B134" s="1274"/>
      <c r="C134" s="1263" t="s">
        <v>779</v>
      </c>
      <c r="D134" s="1265"/>
      <c r="E134" s="296"/>
      <c r="F134" s="297"/>
      <c r="G134" s="297"/>
      <c r="H134" s="297"/>
      <c r="I134" s="297"/>
      <c r="J134" s="297"/>
      <c r="K134" s="297"/>
      <c r="L134" s="297"/>
      <c r="M134" s="297"/>
      <c r="N134" s="297"/>
      <c r="O134" s="297"/>
      <c r="P134" s="297"/>
      <c r="Q134" s="295">
        <v>0</v>
      </c>
    </row>
    <row r="135" spans="1:17" ht="13.5" thickBot="1" x14ac:dyDescent="0.25">
      <c r="A135" s="1273" t="s">
        <v>780</v>
      </c>
      <c r="B135" s="1274"/>
      <c r="C135" s="1263" t="s">
        <v>781</v>
      </c>
      <c r="D135" s="1265"/>
      <c r="E135" s="296"/>
      <c r="F135" s="297"/>
      <c r="G135" s="297"/>
      <c r="H135" s="297"/>
      <c r="I135" s="297"/>
      <c r="J135" s="297"/>
      <c r="K135" s="297"/>
      <c r="L135" s="297"/>
      <c r="M135" s="297"/>
      <c r="N135" s="297"/>
      <c r="O135" s="297"/>
      <c r="P135" s="297"/>
      <c r="Q135" s="295">
        <v>0</v>
      </c>
    </row>
    <row r="136" spans="1:17" ht="13.5" thickBot="1" x14ac:dyDescent="0.25">
      <c r="A136" s="1273" t="s">
        <v>782</v>
      </c>
      <c r="B136" s="1274"/>
      <c r="C136" s="1263" t="s">
        <v>783</v>
      </c>
      <c r="D136" s="1265"/>
      <c r="E136" s="296"/>
      <c r="F136" s="297"/>
      <c r="G136" s="297"/>
      <c r="H136" s="297"/>
      <c r="I136" s="297"/>
      <c r="J136" s="297"/>
      <c r="K136" s="297"/>
      <c r="L136" s="297"/>
      <c r="M136" s="297"/>
      <c r="N136" s="297"/>
      <c r="O136" s="297"/>
      <c r="P136" s="297"/>
      <c r="Q136" s="295">
        <v>0</v>
      </c>
    </row>
    <row r="137" spans="1:17" ht="13.5" thickBot="1" x14ac:dyDescent="0.25">
      <c r="A137" s="1273" t="s">
        <v>784</v>
      </c>
      <c r="B137" s="1274"/>
      <c r="C137" s="1263" t="s">
        <v>785</v>
      </c>
      <c r="D137" s="1265"/>
      <c r="E137" s="296"/>
      <c r="F137" s="297"/>
      <c r="G137" s="297"/>
      <c r="H137" s="297"/>
      <c r="I137" s="297"/>
      <c r="J137" s="297"/>
      <c r="K137" s="297"/>
      <c r="L137" s="297"/>
      <c r="M137" s="297"/>
      <c r="N137" s="297"/>
      <c r="O137" s="297"/>
      <c r="P137" s="297"/>
      <c r="Q137" s="295">
        <v>0</v>
      </c>
    </row>
    <row r="138" spans="1:17" ht="13.5" thickBot="1" x14ac:dyDescent="0.25">
      <c r="A138" s="1273" t="s">
        <v>786</v>
      </c>
      <c r="B138" s="1274"/>
      <c r="C138" s="1263" t="s">
        <v>787</v>
      </c>
      <c r="D138" s="1265"/>
      <c r="E138" s="296"/>
      <c r="F138" s="297"/>
      <c r="G138" s="297"/>
      <c r="H138" s="297"/>
      <c r="I138" s="297"/>
      <c r="J138" s="297"/>
      <c r="K138" s="297"/>
      <c r="L138" s="297"/>
      <c r="M138" s="297"/>
      <c r="N138" s="297"/>
      <c r="O138" s="297"/>
      <c r="P138" s="297"/>
      <c r="Q138" s="295">
        <v>0</v>
      </c>
    </row>
    <row r="139" spans="1:17" ht="13.5" thickBot="1" x14ac:dyDescent="0.25">
      <c r="A139" s="1273" t="s">
        <v>788</v>
      </c>
      <c r="B139" s="1274"/>
      <c r="C139" s="1263" t="s">
        <v>789</v>
      </c>
      <c r="D139" s="1265"/>
      <c r="E139" s="296"/>
      <c r="F139" s="297"/>
      <c r="G139" s="297"/>
      <c r="H139" s="297"/>
      <c r="I139" s="297"/>
      <c r="J139" s="297"/>
      <c r="K139" s="297"/>
      <c r="L139" s="297"/>
      <c r="M139" s="297"/>
      <c r="N139" s="297"/>
      <c r="O139" s="297"/>
      <c r="P139" s="297"/>
      <c r="Q139" s="295">
        <v>0</v>
      </c>
    </row>
    <row r="140" spans="1:17" ht="13.5" thickBot="1" x14ac:dyDescent="0.25">
      <c r="A140" s="1273" t="s">
        <v>790</v>
      </c>
      <c r="B140" s="1274"/>
      <c r="C140" s="1263" t="s">
        <v>791</v>
      </c>
      <c r="D140" s="1265"/>
      <c r="E140" s="296"/>
      <c r="F140" s="297"/>
      <c r="G140" s="297"/>
      <c r="H140" s="297"/>
      <c r="I140" s="297"/>
      <c r="J140" s="297"/>
      <c r="K140" s="297"/>
      <c r="L140" s="297"/>
      <c r="M140" s="297"/>
      <c r="N140" s="297"/>
      <c r="O140" s="297"/>
      <c r="P140" s="297"/>
      <c r="Q140" s="295">
        <v>0</v>
      </c>
    </row>
    <row r="141" spans="1:17" ht="13.5" thickBot="1" x14ac:dyDescent="0.25">
      <c r="A141" s="1273" t="s">
        <v>792</v>
      </c>
      <c r="B141" s="1274"/>
      <c r="C141" s="1263" t="s">
        <v>793</v>
      </c>
      <c r="D141" s="1265"/>
      <c r="E141" s="296"/>
      <c r="F141" s="297"/>
      <c r="G141" s="297"/>
      <c r="H141" s="297"/>
      <c r="I141" s="297"/>
      <c r="J141" s="297"/>
      <c r="K141" s="297"/>
      <c r="L141" s="297"/>
      <c r="M141" s="297"/>
      <c r="N141" s="297"/>
      <c r="O141" s="297"/>
      <c r="P141" s="297"/>
      <c r="Q141" s="295">
        <v>0</v>
      </c>
    </row>
    <row r="142" spans="1:17" ht="13.5" thickBot="1" x14ac:dyDescent="0.25">
      <c r="A142" s="1273" t="s">
        <v>794</v>
      </c>
      <c r="B142" s="1274"/>
      <c r="C142" s="1263" t="s">
        <v>795</v>
      </c>
      <c r="D142" s="1265"/>
      <c r="E142" s="296"/>
      <c r="F142" s="297"/>
      <c r="G142" s="297"/>
      <c r="H142" s="297"/>
      <c r="I142" s="297"/>
      <c r="J142" s="297"/>
      <c r="K142" s="297"/>
      <c r="L142" s="297"/>
      <c r="M142" s="297"/>
      <c r="N142" s="297"/>
      <c r="O142" s="297"/>
      <c r="P142" s="297"/>
      <c r="Q142" s="295">
        <v>0</v>
      </c>
    </row>
    <row r="143" spans="1:17" ht="13.5" thickBot="1" x14ac:dyDescent="0.25">
      <c r="A143" s="1273" t="s">
        <v>796</v>
      </c>
      <c r="B143" s="1274"/>
      <c r="C143" s="1263" t="s">
        <v>797</v>
      </c>
      <c r="D143" s="1265"/>
      <c r="E143" s="296"/>
      <c r="F143" s="297"/>
      <c r="G143" s="297"/>
      <c r="H143" s="297"/>
      <c r="I143" s="297"/>
      <c r="J143" s="297"/>
      <c r="K143" s="297"/>
      <c r="L143" s="297"/>
      <c r="M143" s="297"/>
      <c r="N143" s="297"/>
      <c r="O143" s="297"/>
      <c r="P143" s="297"/>
      <c r="Q143" s="295">
        <v>0</v>
      </c>
    </row>
    <row r="144" spans="1:17" ht="13.5" thickBot="1" x14ac:dyDescent="0.25">
      <c r="A144" s="1273" t="s">
        <v>798</v>
      </c>
      <c r="B144" s="1274"/>
      <c r="C144" s="1263" t="s">
        <v>9</v>
      </c>
      <c r="D144" s="1265"/>
      <c r="E144" s="296"/>
      <c r="F144" s="297"/>
      <c r="G144" s="297"/>
      <c r="H144" s="297"/>
      <c r="I144" s="297"/>
      <c r="J144" s="297"/>
      <c r="K144" s="297"/>
      <c r="L144" s="297"/>
      <c r="M144" s="297"/>
      <c r="N144" s="297"/>
      <c r="O144" s="297"/>
      <c r="P144" s="297"/>
      <c r="Q144" s="295">
        <v>0</v>
      </c>
    </row>
    <row r="145" spans="1:17" ht="13.5" thickBot="1" x14ac:dyDescent="0.25">
      <c r="A145" s="1273" t="s">
        <v>799</v>
      </c>
      <c r="B145" s="1274"/>
      <c r="C145" s="1263" t="s">
        <v>800</v>
      </c>
      <c r="D145" s="1265"/>
      <c r="E145" s="296"/>
      <c r="F145" s="297"/>
      <c r="G145" s="297"/>
      <c r="H145" s="297"/>
      <c r="I145" s="297"/>
      <c r="J145" s="297"/>
      <c r="K145" s="297"/>
      <c r="L145" s="297"/>
      <c r="M145" s="297"/>
      <c r="N145" s="297"/>
      <c r="O145" s="297"/>
      <c r="P145" s="297"/>
      <c r="Q145" s="295">
        <v>0</v>
      </c>
    </row>
    <row r="146" spans="1:17" ht="24.75" customHeight="1" thickBot="1" x14ac:dyDescent="0.25">
      <c r="A146" s="1273" t="s">
        <v>801</v>
      </c>
      <c r="B146" s="1274"/>
      <c r="C146" s="1263" t="s">
        <v>802</v>
      </c>
      <c r="D146" s="1265"/>
      <c r="E146" s="296"/>
      <c r="F146" s="297"/>
      <c r="G146" s="297"/>
      <c r="H146" s="297"/>
      <c r="I146" s="297"/>
      <c r="J146" s="297"/>
      <c r="K146" s="297"/>
      <c r="L146" s="297"/>
      <c r="M146" s="297"/>
      <c r="N146" s="297"/>
      <c r="O146" s="297"/>
      <c r="P146" s="297"/>
      <c r="Q146" s="295">
        <v>0</v>
      </c>
    </row>
    <row r="147" spans="1:17" ht="26.25" customHeight="1" thickBot="1" x14ac:dyDescent="0.25">
      <c r="A147" s="1273" t="s">
        <v>803</v>
      </c>
      <c r="B147" s="1274"/>
      <c r="C147" s="1263" t="s">
        <v>804</v>
      </c>
      <c r="D147" s="1265"/>
      <c r="E147" s="296"/>
      <c r="F147" s="297"/>
      <c r="G147" s="297"/>
      <c r="H147" s="297"/>
      <c r="I147" s="297"/>
      <c r="J147" s="297"/>
      <c r="K147" s="297"/>
      <c r="L147" s="297"/>
      <c r="M147" s="297"/>
      <c r="N147" s="297"/>
      <c r="O147" s="297"/>
      <c r="P147" s="297"/>
      <c r="Q147" s="295">
        <v>0</v>
      </c>
    </row>
    <row r="148" spans="1:17" ht="13.5" thickBot="1" x14ac:dyDescent="0.25">
      <c r="A148" s="1273" t="s">
        <v>805</v>
      </c>
      <c r="B148" s="1274"/>
      <c r="C148" s="1263" t="s">
        <v>806</v>
      </c>
      <c r="D148" s="1265"/>
      <c r="E148" s="296"/>
      <c r="F148" s="297"/>
      <c r="G148" s="297"/>
      <c r="H148" s="297"/>
      <c r="I148" s="297"/>
      <c r="J148" s="297"/>
      <c r="K148" s="297"/>
      <c r="L148" s="297"/>
      <c r="M148" s="297"/>
      <c r="N148" s="297"/>
      <c r="O148" s="297"/>
      <c r="P148" s="297"/>
      <c r="Q148" s="295">
        <v>0</v>
      </c>
    </row>
    <row r="149" spans="1:17" ht="13.5" thickBot="1" x14ac:dyDescent="0.25">
      <c r="A149" s="1273" t="s">
        <v>807</v>
      </c>
      <c r="B149" s="1274"/>
      <c r="C149" s="1263" t="s">
        <v>808</v>
      </c>
      <c r="D149" s="1265"/>
      <c r="E149" s="296"/>
      <c r="F149" s="297"/>
      <c r="G149" s="297"/>
      <c r="H149" s="297"/>
      <c r="I149" s="297"/>
      <c r="J149" s="297"/>
      <c r="K149" s="297"/>
      <c r="L149" s="297"/>
      <c r="M149" s="297"/>
      <c r="N149" s="297"/>
      <c r="O149" s="297"/>
      <c r="P149" s="297"/>
      <c r="Q149" s="295">
        <v>0</v>
      </c>
    </row>
    <row r="150" spans="1:17" ht="13.5" thickBot="1" x14ac:dyDescent="0.25">
      <c r="A150" s="1273" t="s">
        <v>809</v>
      </c>
      <c r="B150" s="1274"/>
      <c r="C150" s="1263" t="s">
        <v>810</v>
      </c>
      <c r="D150" s="1265"/>
      <c r="E150" s="296"/>
      <c r="F150" s="297"/>
      <c r="G150" s="297"/>
      <c r="H150" s="297"/>
      <c r="I150" s="297"/>
      <c r="J150" s="297"/>
      <c r="K150" s="297"/>
      <c r="L150" s="297"/>
      <c r="M150" s="297"/>
      <c r="N150" s="297"/>
      <c r="O150" s="297"/>
      <c r="P150" s="297"/>
      <c r="Q150" s="295">
        <v>0</v>
      </c>
    </row>
    <row r="151" spans="1:17" ht="13.5" thickBot="1" x14ac:dyDescent="0.25">
      <c r="A151" s="1273" t="s">
        <v>811</v>
      </c>
      <c r="B151" s="1274"/>
      <c r="C151" s="1263" t="s">
        <v>812</v>
      </c>
      <c r="D151" s="1265"/>
      <c r="E151" s="296"/>
      <c r="F151" s="297"/>
      <c r="G151" s="297"/>
      <c r="H151" s="297"/>
      <c r="I151" s="297"/>
      <c r="J151" s="297"/>
      <c r="K151" s="297"/>
      <c r="L151" s="297"/>
      <c r="M151" s="297"/>
      <c r="N151" s="297"/>
      <c r="O151" s="297"/>
      <c r="P151" s="297"/>
      <c r="Q151" s="295">
        <v>0</v>
      </c>
    </row>
    <row r="152" spans="1:17" ht="13.5" thickBot="1" x14ac:dyDescent="0.25">
      <c r="A152" s="1273" t="s">
        <v>813</v>
      </c>
      <c r="B152" s="1274"/>
      <c r="C152" s="1263" t="s">
        <v>814</v>
      </c>
      <c r="D152" s="1265"/>
      <c r="E152" s="296"/>
      <c r="F152" s="297"/>
      <c r="G152" s="297"/>
      <c r="H152" s="297"/>
      <c r="I152" s="297"/>
      <c r="J152" s="297"/>
      <c r="K152" s="297"/>
      <c r="L152" s="297"/>
      <c r="M152" s="297"/>
      <c r="N152" s="297"/>
      <c r="O152" s="297"/>
      <c r="P152" s="297"/>
      <c r="Q152" s="295">
        <v>0</v>
      </c>
    </row>
    <row r="153" spans="1:17" ht="24.75" customHeight="1" thickBot="1" x14ac:dyDescent="0.25">
      <c r="A153" s="1273" t="s">
        <v>815</v>
      </c>
      <c r="B153" s="1274"/>
      <c r="C153" s="1263" t="s">
        <v>816</v>
      </c>
      <c r="D153" s="1265"/>
      <c r="E153" s="296"/>
      <c r="F153" s="297"/>
      <c r="G153" s="297"/>
      <c r="H153" s="297"/>
      <c r="I153" s="297"/>
      <c r="J153" s="297"/>
      <c r="K153" s="297"/>
      <c r="L153" s="297"/>
      <c r="M153" s="297"/>
      <c r="N153" s="297"/>
      <c r="O153" s="297"/>
      <c r="P153" s="297"/>
      <c r="Q153" s="295">
        <v>0</v>
      </c>
    </row>
    <row r="154" spans="1:17" ht="23.25" customHeight="1" thickBot="1" x14ac:dyDescent="0.25">
      <c r="A154" s="1273" t="s">
        <v>817</v>
      </c>
      <c r="B154" s="1274"/>
      <c r="C154" s="1263" t="s">
        <v>818</v>
      </c>
      <c r="D154" s="1265"/>
      <c r="E154" s="296"/>
      <c r="F154" s="297"/>
      <c r="G154" s="297"/>
      <c r="H154" s="297"/>
      <c r="I154" s="297"/>
      <c r="J154" s="297"/>
      <c r="K154" s="297"/>
      <c r="L154" s="297"/>
      <c r="M154" s="297"/>
      <c r="N154" s="297"/>
      <c r="O154" s="297"/>
      <c r="P154" s="297"/>
      <c r="Q154" s="295">
        <v>0</v>
      </c>
    </row>
    <row r="155" spans="1:17" ht="23.25" customHeight="1" thickBot="1" x14ac:dyDescent="0.25">
      <c r="A155" s="1273" t="s">
        <v>819</v>
      </c>
      <c r="B155" s="1274"/>
      <c r="C155" s="1263" t="s">
        <v>820</v>
      </c>
      <c r="D155" s="1265"/>
      <c r="E155" s="296"/>
      <c r="F155" s="297"/>
      <c r="G155" s="297"/>
      <c r="H155" s="297"/>
      <c r="I155" s="297"/>
      <c r="J155" s="297"/>
      <c r="K155" s="297"/>
      <c r="L155" s="297"/>
      <c r="M155" s="297"/>
      <c r="N155" s="297"/>
      <c r="O155" s="297"/>
      <c r="P155" s="297"/>
      <c r="Q155" s="295">
        <v>0</v>
      </c>
    </row>
    <row r="156" spans="1:17" ht="25.5" customHeight="1" thickBot="1" x14ac:dyDescent="0.25">
      <c r="A156" s="1273" t="s">
        <v>821</v>
      </c>
      <c r="B156" s="1274"/>
      <c r="C156" s="1263" t="s">
        <v>822</v>
      </c>
      <c r="D156" s="1265"/>
      <c r="E156" s="296"/>
      <c r="F156" s="297"/>
      <c r="G156" s="297"/>
      <c r="H156" s="297"/>
      <c r="I156" s="297"/>
      <c r="J156" s="297"/>
      <c r="K156" s="297"/>
      <c r="L156" s="297"/>
      <c r="M156" s="297"/>
      <c r="N156" s="297"/>
      <c r="O156" s="297"/>
      <c r="P156" s="297"/>
      <c r="Q156" s="295">
        <v>0</v>
      </c>
    </row>
    <row r="157" spans="1:17" ht="27.75" customHeight="1" thickBot="1" x14ac:dyDescent="0.25">
      <c r="A157" s="1273" t="s">
        <v>823</v>
      </c>
      <c r="B157" s="1274"/>
      <c r="C157" s="1263" t="s">
        <v>824</v>
      </c>
      <c r="D157" s="1265"/>
      <c r="E157" s="296"/>
      <c r="F157" s="297"/>
      <c r="G157" s="297"/>
      <c r="H157" s="297"/>
      <c r="I157" s="297"/>
      <c r="J157" s="297"/>
      <c r="K157" s="297"/>
      <c r="L157" s="297"/>
      <c r="M157" s="297"/>
      <c r="N157" s="297"/>
      <c r="O157" s="297"/>
      <c r="P157" s="297"/>
      <c r="Q157" s="295">
        <v>0</v>
      </c>
    </row>
    <row r="158" spans="1:17" ht="13.5" thickBot="1" x14ac:dyDescent="0.25">
      <c r="A158" s="1273" t="s">
        <v>825</v>
      </c>
      <c r="B158" s="1274"/>
      <c r="C158" s="1263" t="s">
        <v>826</v>
      </c>
      <c r="D158" s="1265"/>
      <c r="E158" s="296"/>
      <c r="F158" s="297"/>
      <c r="G158" s="297"/>
      <c r="H158" s="297"/>
      <c r="I158" s="297"/>
      <c r="J158" s="297"/>
      <c r="K158" s="297"/>
      <c r="L158" s="297"/>
      <c r="M158" s="297"/>
      <c r="N158" s="297"/>
      <c r="O158" s="297"/>
      <c r="P158" s="297"/>
      <c r="Q158" s="295">
        <v>0</v>
      </c>
    </row>
    <row r="159" spans="1:17" ht="13.5" thickBot="1" x14ac:dyDescent="0.25">
      <c r="A159" s="1273" t="s">
        <v>827</v>
      </c>
      <c r="B159" s="1274"/>
      <c r="C159" s="1263" t="s">
        <v>828</v>
      </c>
      <c r="D159" s="1265"/>
      <c r="E159" s="296"/>
      <c r="F159" s="297"/>
      <c r="G159" s="297"/>
      <c r="H159" s="297"/>
      <c r="I159" s="297"/>
      <c r="J159" s="297"/>
      <c r="K159" s="297"/>
      <c r="L159" s="297"/>
      <c r="M159" s="297"/>
      <c r="N159" s="297"/>
      <c r="O159" s="297"/>
      <c r="P159" s="297"/>
      <c r="Q159" s="295">
        <v>0</v>
      </c>
    </row>
    <row r="160" spans="1:17" ht="13.5" thickBot="1" x14ac:dyDescent="0.25">
      <c r="A160" s="1273" t="s">
        <v>829</v>
      </c>
      <c r="B160" s="1274"/>
      <c r="C160" s="1263" t="s">
        <v>830</v>
      </c>
      <c r="D160" s="1265"/>
      <c r="E160" s="296"/>
      <c r="F160" s="297"/>
      <c r="G160" s="297"/>
      <c r="H160" s="297"/>
      <c r="I160" s="297"/>
      <c r="J160" s="297"/>
      <c r="K160" s="297"/>
      <c r="L160" s="297"/>
      <c r="M160" s="297"/>
      <c r="N160" s="297"/>
      <c r="O160" s="297"/>
      <c r="P160" s="297"/>
      <c r="Q160" s="295">
        <v>0</v>
      </c>
    </row>
    <row r="161" spans="1:17" ht="13.5" thickBot="1" x14ac:dyDescent="0.25">
      <c r="A161" s="1273" t="s">
        <v>831</v>
      </c>
      <c r="B161" s="1274"/>
      <c r="C161" s="1263" t="s">
        <v>832</v>
      </c>
      <c r="D161" s="1265"/>
      <c r="E161" s="296"/>
      <c r="F161" s="297"/>
      <c r="G161" s="297"/>
      <c r="H161" s="297"/>
      <c r="I161" s="297"/>
      <c r="J161" s="297"/>
      <c r="K161" s="297"/>
      <c r="L161" s="297"/>
      <c r="M161" s="297"/>
      <c r="N161" s="297"/>
      <c r="O161" s="297"/>
      <c r="P161" s="297"/>
      <c r="Q161" s="295">
        <v>0</v>
      </c>
    </row>
    <row r="162" spans="1:17" ht="25.5" customHeight="1" thickBot="1" x14ac:dyDescent="0.25">
      <c r="A162" s="1273" t="s">
        <v>833</v>
      </c>
      <c r="B162" s="1274"/>
      <c r="C162" s="1263" t="s">
        <v>834</v>
      </c>
      <c r="D162" s="1265"/>
      <c r="E162" s="296"/>
      <c r="F162" s="297"/>
      <c r="G162" s="297"/>
      <c r="H162" s="297"/>
      <c r="I162" s="297"/>
      <c r="J162" s="297"/>
      <c r="K162" s="297"/>
      <c r="L162" s="297"/>
      <c r="M162" s="297"/>
      <c r="N162" s="297"/>
      <c r="O162" s="297"/>
      <c r="P162" s="297"/>
      <c r="Q162" s="295">
        <v>0</v>
      </c>
    </row>
    <row r="163" spans="1:17" ht="13.5" thickBot="1" x14ac:dyDescent="0.25">
      <c r="A163" s="1273" t="s">
        <v>835</v>
      </c>
      <c r="B163" s="1274"/>
      <c r="C163" s="1263" t="s">
        <v>836</v>
      </c>
      <c r="D163" s="1265"/>
      <c r="E163" s="296"/>
      <c r="F163" s="297"/>
      <c r="G163" s="297"/>
      <c r="H163" s="297"/>
      <c r="I163" s="297"/>
      <c r="J163" s="297"/>
      <c r="K163" s="297"/>
      <c r="L163" s="297"/>
      <c r="M163" s="297"/>
      <c r="N163" s="297"/>
      <c r="O163" s="297"/>
      <c r="P163" s="297"/>
      <c r="Q163" s="298">
        <v>0</v>
      </c>
    </row>
    <row r="164" spans="1:17" ht="13.5" thickBot="1" x14ac:dyDescent="0.25">
      <c r="A164" s="1275" t="s">
        <v>837</v>
      </c>
      <c r="B164" s="1276"/>
      <c r="C164" s="1277"/>
      <c r="D164" s="1278"/>
      <c r="E164" s="294">
        <v>0</v>
      </c>
      <c r="F164" s="295">
        <v>0</v>
      </c>
      <c r="G164" s="295">
        <v>0</v>
      </c>
      <c r="H164" s="295">
        <v>0</v>
      </c>
      <c r="I164" s="295">
        <v>0</v>
      </c>
      <c r="J164" s="295">
        <v>0</v>
      </c>
      <c r="K164" s="295">
        <v>0</v>
      </c>
      <c r="L164" s="295">
        <v>0</v>
      </c>
      <c r="M164" s="295">
        <v>0</v>
      </c>
      <c r="N164" s="295">
        <v>0</v>
      </c>
      <c r="O164" s="295">
        <v>0</v>
      </c>
      <c r="P164" s="295">
        <v>0</v>
      </c>
      <c r="Q164" s="299">
        <v>0</v>
      </c>
    </row>
    <row r="165" spans="1:17" ht="13.5" thickBot="1" x14ac:dyDescent="0.25">
      <c r="A165" s="1273" t="s">
        <v>838</v>
      </c>
      <c r="B165" s="1274"/>
      <c r="C165" s="1263" t="s">
        <v>839</v>
      </c>
      <c r="D165" s="1265"/>
      <c r="E165" s="296"/>
      <c r="F165" s="297"/>
      <c r="G165" s="297"/>
      <c r="H165" s="297"/>
      <c r="I165" s="297"/>
      <c r="J165" s="297"/>
      <c r="K165" s="297"/>
      <c r="L165" s="297"/>
      <c r="M165" s="297"/>
      <c r="N165" s="297"/>
      <c r="O165" s="297"/>
      <c r="P165" s="297"/>
      <c r="Q165" s="295">
        <v>0</v>
      </c>
    </row>
    <row r="166" spans="1:17" ht="13.5" thickBot="1" x14ac:dyDescent="0.25">
      <c r="A166" s="1273" t="s">
        <v>840</v>
      </c>
      <c r="B166" s="1274"/>
      <c r="C166" s="1263" t="s">
        <v>841</v>
      </c>
      <c r="D166" s="1265"/>
      <c r="E166" s="296"/>
      <c r="F166" s="297"/>
      <c r="G166" s="297"/>
      <c r="H166" s="297"/>
      <c r="I166" s="297"/>
      <c r="J166" s="297"/>
      <c r="K166" s="297"/>
      <c r="L166" s="297"/>
      <c r="M166" s="297"/>
      <c r="N166" s="297"/>
      <c r="O166" s="297"/>
      <c r="P166" s="297"/>
      <c r="Q166" s="295">
        <v>0</v>
      </c>
    </row>
    <row r="167" spans="1:17" ht="13.5" thickBot="1" x14ac:dyDescent="0.25">
      <c r="A167" s="1273" t="s">
        <v>842</v>
      </c>
      <c r="B167" s="1274"/>
      <c r="C167" s="1263" t="s">
        <v>843</v>
      </c>
      <c r="D167" s="1265"/>
      <c r="E167" s="296"/>
      <c r="F167" s="297"/>
      <c r="G167" s="297"/>
      <c r="H167" s="297"/>
      <c r="I167" s="297"/>
      <c r="J167" s="297"/>
      <c r="K167" s="297"/>
      <c r="L167" s="297"/>
      <c r="M167" s="297"/>
      <c r="N167" s="297"/>
      <c r="O167" s="297"/>
      <c r="P167" s="297"/>
      <c r="Q167" s="295">
        <v>0</v>
      </c>
    </row>
    <row r="168" spans="1:17" ht="13.5" thickBot="1" x14ac:dyDescent="0.25">
      <c r="A168" s="1273" t="s">
        <v>844</v>
      </c>
      <c r="B168" s="1274"/>
      <c r="C168" s="1263" t="s">
        <v>845</v>
      </c>
      <c r="D168" s="1265"/>
      <c r="E168" s="296"/>
      <c r="F168" s="297"/>
      <c r="G168" s="297"/>
      <c r="H168" s="297"/>
      <c r="I168" s="297"/>
      <c r="J168" s="297"/>
      <c r="K168" s="297"/>
      <c r="L168" s="297"/>
      <c r="M168" s="297"/>
      <c r="N168" s="297"/>
      <c r="O168" s="297"/>
      <c r="P168" s="297"/>
      <c r="Q168" s="295">
        <v>0</v>
      </c>
    </row>
    <row r="169" spans="1:17" ht="13.5" thickBot="1" x14ac:dyDescent="0.25">
      <c r="A169" s="1273" t="s">
        <v>846</v>
      </c>
      <c r="B169" s="1274"/>
      <c r="C169" s="1263" t="s">
        <v>847</v>
      </c>
      <c r="D169" s="1265"/>
      <c r="E169" s="296"/>
      <c r="F169" s="297"/>
      <c r="G169" s="297"/>
      <c r="H169" s="297"/>
      <c r="I169" s="297"/>
      <c r="J169" s="297"/>
      <c r="K169" s="297"/>
      <c r="L169" s="297"/>
      <c r="M169" s="297"/>
      <c r="N169" s="297"/>
      <c r="O169" s="297"/>
      <c r="P169" s="297"/>
      <c r="Q169" s="295">
        <v>0</v>
      </c>
    </row>
    <row r="170" spans="1:17" ht="13.5" thickBot="1" x14ac:dyDescent="0.25">
      <c r="A170" s="1273" t="s">
        <v>848</v>
      </c>
      <c r="B170" s="1274"/>
      <c r="C170" s="1263" t="s">
        <v>849</v>
      </c>
      <c r="D170" s="1265"/>
      <c r="E170" s="296"/>
      <c r="F170" s="297"/>
      <c r="G170" s="297"/>
      <c r="H170" s="297"/>
      <c r="I170" s="297"/>
      <c r="J170" s="297"/>
      <c r="K170" s="297"/>
      <c r="L170" s="297"/>
      <c r="M170" s="297"/>
      <c r="N170" s="297"/>
      <c r="O170" s="297"/>
      <c r="P170" s="297"/>
      <c r="Q170" s="295">
        <v>0</v>
      </c>
    </row>
    <row r="171" spans="1:17" ht="13.5" thickBot="1" x14ac:dyDescent="0.25">
      <c r="A171" s="1273" t="s">
        <v>850</v>
      </c>
      <c r="B171" s="1274"/>
      <c r="C171" s="1263" t="s">
        <v>851</v>
      </c>
      <c r="D171" s="1265"/>
      <c r="E171" s="296"/>
      <c r="F171" s="297"/>
      <c r="G171" s="297"/>
      <c r="H171" s="297"/>
      <c r="I171" s="297"/>
      <c r="J171" s="297"/>
      <c r="K171" s="297"/>
      <c r="L171" s="297"/>
      <c r="M171" s="297"/>
      <c r="N171" s="297"/>
      <c r="O171" s="297"/>
      <c r="P171" s="297"/>
      <c r="Q171" s="295">
        <v>0</v>
      </c>
    </row>
    <row r="172" spans="1:17" ht="13.5" thickBot="1" x14ac:dyDescent="0.25">
      <c r="A172" s="1273" t="s">
        <v>852</v>
      </c>
      <c r="B172" s="1274"/>
      <c r="C172" s="1263" t="s">
        <v>853</v>
      </c>
      <c r="D172" s="1265"/>
      <c r="E172" s="296"/>
      <c r="F172" s="297"/>
      <c r="G172" s="297"/>
      <c r="H172" s="297"/>
      <c r="I172" s="297"/>
      <c r="J172" s="297"/>
      <c r="K172" s="297"/>
      <c r="L172" s="297"/>
      <c r="M172" s="297"/>
      <c r="N172" s="297"/>
      <c r="O172" s="297"/>
      <c r="P172" s="297"/>
      <c r="Q172" s="295">
        <v>0</v>
      </c>
    </row>
    <row r="173" spans="1:17" ht="13.5" thickBot="1" x14ac:dyDescent="0.25">
      <c r="A173" s="1273" t="s">
        <v>854</v>
      </c>
      <c r="B173" s="1274"/>
      <c r="C173" s="1263" t="s">
        <v>855</v>
      </c>
      <c r="D173" s="1265"/>
      <c r="E173" s="296"/>
      <c r="F173" s="297"/>
      <c r="G173" s="297"/>
      <c r="H173" s="297"/>
      <c r="I173" s="297"/>
      <c r="J173" s="297"/>
      <c r="K173" s="297"/>
      <c r="L173" s="297"/>
      <c r="M173" s="297"/>
      <c r="N173" s="297"/>
      <c r="O173" s="297"/>
      <c r="P173" s="297"/>
      <c r="Q173" s="295">
        <v>0</v>
      </c>
    </row>
    <row r="174" spans="1:17" ht="16.5" customHeight="1" thickBot="1" x14ac:dyDescent="0.25">
      <c r="A174" s="1273" t="s">
        <v>856</v>
      </c>
      <c r="B174" s="1274"/>
      <c r="C174" s="1263" t="s">
        <v>857</v>
      </c>
      <c r="D174" s="1265"/>
      <c r="E174" s="296"/>
      <c r="F174" s="297"/>
      <c r="G174" s="297"/>
      <c r="H174" s="297"/>
      <c r="I174" s="297"/>
      <c r="J174" s="297"/>
      <c r="K174" s="297"/>
      <c r="L174" s="297"/>
      <c r="M174" s="297"/>
      <c r="N174" s="297"/>
      <c r="O174" s="297"/>
      <c r="P174" s="297"/>
      <c r="Q174" s="295">
        <v>0</v>
      </c>
    </row>
    <row r="175" spans="1:17" ht="16.5" customHeight="1" thickBot="1" x14ac:dyDescent="0.25">
      <c r="A175" s="1273" t="s">
        <v>858</v>
      </c>
      <c r="B175" s="1274"/>
      <c r="C175" s="1263" t="s">
        <v>859</v>
      </c>
      <c r="D175" s="1265"/>
      <c r="E175" s="296"/>
      <c r="F175" s="297"/>
      <c r="G175" s="297"/>
      <c r="H175" s="297"/>
      <c r="I175" s="297"/>
      <c r="J175" s="297"/>
      <c r="K175" s="297"/>
      <c r="L175" s="297"/>
      <c r="M175" s="297"/>
      <c r="N175" s="297"/>
      <c r="O175" s="297"/>
      <c r="P175" s="297"/>
      <c r="Q175" s="295">
        <v>0</v>
      </c>
    </row>
    <row r="176" spans="1:17" ht="16.5" customHeight="1" thickBot="1" x14ac:dyDescent="0.25">
      <c r="A176" s="1273" t="s">
        <v>860</v>
      </c>
      <c r="B176" s="1274"/>
      <c r="C176" s="1263" t="s">
        <v>861</v>
      </c>
      <c r="D176" s="1265"/>
      <c r="E176" s="296"/>
      <c r="F176" s="297"/>
      <c r="G176" s="297"/>
      <c r="H176" s="297"/>
      <c r="I176" s="297"/>
      <c r="J176" s="297"/>
      <c r="K176" s="297"/>
      <c r="L176" s="297"/>
      <c r="M176" s="297"/>
      <c r="N176" s="297"/>
      <c r="O176" s="297"/>
      <c r="P176" s="297"/>
      <c r="Q176" s="295">
        <v>0</v>
      </c>
    </row>
    <row r="177" spans="1:17" ht="16.5" customHeight="1" thickBot="1" x14ac:dyDescent="0.25">
      <c r="A177" s="1273" t="s">
        <v>862</v>
      </c>
      <c r="B177" s="1274"/>
      <c r="C177" s="1263" t="s">
        <v>863</v>
      </c>
      <c r="D177" s="1265"/>
      <c r="E177" s="296"/>
      <c r="F177" s="297"/>
      <c r="G177" s="297"/>
      <c r="H177" s="297"/>
      <c r="I177" s="297"/>
      <c r="J177" s="297"/>
      <c r="K177" s="297"/>
      <c r="L177" s="297"/>
      <c r="M177" s="297"/>
      <c r="N177" s="297"/>
      <c r="O177" s="297"/>
      <c r="P177" s="297"/>
      <c r="Q177" s="295">
        <v>0</v>
      </c>
    </row>
    <row r="178" spans="1:17" ht="16.5" customHeight="1" thickBot="1" x14ac:dyDescent="0.25">
      <c r="A178" s="1273" t="s">
        <v>864</v>
      </c>
      <c r="B178" s="1274"/>
      <c r="C178" s="1263" t="s">
        <v>865</v>
      </c>
      <c r="D178" s="1265"/>
      <c r="E178" s="296"/>
      <c r="F178" s="297"/>
      <c r="G178" s="297"/>
      <c r="H178" s="297"/>
      <c r="I178" s="297"/>
      <c r="J178" s="297"/>
      <c r="K178" s="297"/>
      <c r="L178" s="297"/>
      <c r="M178" s="297"/>
      <c r="N178" s="297"/>
      <c r="O178" s="297"/>
      <c r="P178" s="297"/>
      <c r="Q178" s="295">
        <v>0</v>
      </c>
    </row>
    <row r="179" spans="1:17" ht="16.5" customHeight="1" thickBot="1" x14ac:dyDescent="0.25">
      <c r="A179" s="1273" t="s">
        <v>866</v>
      </c>
      <c r="B179" s="1274"/>
      <c r="C179" s="1263" t="s">
        <v>867</v>
      </c>
      <c r="D179" s="1265"/>
      <c r="E179" s="296"/>
      <c r="F179" s="297"/>
      <c r="G179" s="297"/>
      <c r="H179" s="297"/>
      <c r="I179" s="297"/>
      <c r="J179" s="297"/>
      <c r="K179" s="297"/>
      <c r="L179" s="297"/>
      <c r="M179" s="297"/>
      <c r="N179" s="297"/>
      <c r="O179" s="297"/>
      <c r="P179" s="297"/>
      <c r="Q179" s="295">
        <v>0</v>
      </c>
    </row>
    <row r="180" spans="1:17" ht="13.5" thickBot="1" x14ac:dyDescent="0.25">
      <c r="A180" s="1273" t="s">
        <v>868</v>
      </c>
      <c r="B180" s="1274"/>
      <c r="C180" s="1263" t="s">
        <v>869</v>
      </c>
      <c r="D180" s="1265"/>
      <c r="E180" s="296"/>
      <c r="F180" s="297"/>
      <c r="G180" s="297"/>
      <c r="H180" s="297"/>
      <c r="I180" s="297"/>
      <c r="J180" s="297"/>
      <c r="K180" s="297"/>
      <c r="L180" s="297"/>
      <c r="M180" s="297"/>
      <c r="N180" s="297"/>
      <c r="O180" s="297"/>
      <c r="P180" s="297"/>
      <c r="Q180" s="295">
        <v>0</v>
      </c>
    </row>
    <row r="181" spans="1:17" ht="13.5" thickBot="1" x14ac:dyDescent="0.25">
      <c r="A181" s="1273" t="s">
        <v>870</v>
      </c>
      <c r="B181" s="1274"/>
      <c r="C181" s="1263" t="s">
        <v>871</v>
      </c>
      <c r="D181" s="1265"/>
      <c r="E181" s="296"/>
      <c r="F181" s="297"/>
      <c r="G181" s="297"/>
      <c r="H181" s="297"/>
      <c r="I181" s="297"/>
      <c r="J181" s="297"/>
      <c r="K181" s="297"/>
      <c r="L181" s="297"/>
      <c r="M181" s="297"/>
      <c r="N181" s="297"/>
      <c r="O181" s="297"/>
      <c r="P181" s="297"/>
      <c r="Q181" s="295">
        <v>0</v>
      </c>
    </row>
    <row r="182" spans="1:17" ht="13.5" thickBot="1" x14ac:dyDescent="0.25">
      <c r="A182" s="1273" t="s">
        <v>872</v>
      </c>
      <c r="B182" s="1274"/>
      <c r="C182" s="1263" t="s">
        <v>244</v>
      </c>
      <c r="D182" s="1265"/>
      <c r="E182" s="296"/>
      <c r="F182" s="297"/>
      <c r="G182" s="297"/>
      <c r="H182" s="297"/>
      <c r="I182" s="297"/>
      <c r="J182" s="297"/>
      <c r="K182" s="297"/>
      <c r="L182" s="297"/>
      <c r="M182" s="297"/>
      <c r="N182" s="297"/>
      <c r="O182" s="297"/>
      <c r="P182" s="297"/>
      <c r="Q182" s="295">
        <v>0</v>
      </c>
    </row>
    <row r="183" spans="1:17" ht="13.5" thickBot="1" x14ac:dyDescent="0.25">
      <c r="A183" s="1273" t="s">
        <v>873</v>
      </c>
      <c r="B183" s="1274"/>
      <c r="C183" s="1263" t="s">
        <v>874</v>
      </c>
      <c r="D183" s="1265"/>
      <c r="E183" s="296"/>
      <c r="F183" s="297"/>
      <c r="G183" s="297"/>
      <c r="H183" s="297"/>
      <c r="I183" s="297"/>
      <c r="J183" s="297"/>
      <c r="K183" s="297"/>
      <c r="L183" s="297"/>
      <c r="M183" s="297"/>
      <c r="N183" s="297"/>
      <c r="O183" s="297"/>
      <c r="P183" s="297"/>
      <c r="Q183" s="295">
        <v>0</v>
      </c>
    </row>
    <row r="184" spans="1:17" ht="16.5" customHeight="1" thickBot="1" x14ac:dyDescent="0.25">
      <c r="A184" s="1273" t="s">
        <v>875</v>
      </c>
      <c r="B184" s="1274"/>
      <c r="C184" s="1263" t="s">
        <v>876</v>
      </c>
      <c r="D184" s="1265"/>
      <c r="E184" s="296"/>
      <c r="F184" s="297"/>
      <c r="G184" s="297"/>
      <c r="H184" s="297"/>
      <c r="I184" s="297"/>
      <c r="J184" s="297"/>
      <c r="K184" s="297"/>
      <c r="L184" s="297"/>
      <c r="M184" s="297"/>
      <c r="N184" s="297"/>
      <c r="O184" s="297"/>
      <c r="P184" s="297"/>
      <c r="Q184" s="295">
        <v>0</v>
      </c>
    </row>
    <row r="185" spans="1:17" ht="16.5" customHeight="1" thickBot="1" x14ac:dyDescent="0.25">
      <c r="A185" s="1273" t="s">
        <v>877</v>
      </c>
      <c r="B185" s="1274"/>
      <c r="C185" s="1263" t="s">
        <v>878</v>
      </c>
      <c r="D185" s="1265"/>
      <c r="E185" s="296"/>
      <c r="F185" s="297"/>
      <c r="G185" s="297"/>
      <c r="H185" s="297"/>
      <c r="I185" s="297"/>
      <c r="J185" s="297"/>
      <c r="K185" s="297"/>
      <c r="L185" s="297"/>
      <c r="M185" s="297"/>
      <c r="N185" s="297"/>
      <c r="O185" s="297"/>
      <c r="P185" s="297"/>
      <c r="Q185" s="295">
        <v>0</v>
      </c>
    </row>
    <row r="186" spans="1:17" ht="16.5" customHeight="1" thickBot="1" x14ac:dyDescent="0.25">
      <c r="A186" s="1273" t="s">
        <v>879</v>
      </c>
      <c r="B186" s="1274"/>
      <c r="C186" s="1263" t="s">
        <v>880</v>
      </c>
      <c r="D186" s="1265"/>
      <c r="E186" s="296"/>
      <c r="F186" s="297"/>
      <c r="G186" s="297"/>
      <c r="H186" s="297"/>
      <c r="I186" s="297"/>
      <c r="J186" s="297"/>
      <c r="K186" s="297"/>
      <c r="L186" s="297"/>
      <c r="M186" s="297"/>
      <c r="N186" s="297"/>
      <c r="O186" s="297"/>
      <c r="P186" s="297"/>
      <c r="Q186" s="295">
        <v>0</v>
      </c>
    </row>
    <row r="187" spans="1:17" ht="13.5" thickBot="1" x14ac:dyDescent="0.25">
      <c r="A187" s="1273" t="s">
        <v>881</v>
      </c>
      <c r="B187" s="1274"/>
      <c r="C187" s="1263" t="s">
        <v>882</v>
      </c>
      <c r="D187" s="1265"/>
      <c r="E187" s="296"/>
      <c r="F187" s="297"/>
      <c r="G187" s="297"/>
      <c r="H187" s="297"/>
      <c r="I187" s="297"/>
      <c r="J187" s="297"/>
      <c r="K187" s="297"/>
      <c r="L187" s="297"/>
      <c r="M187" s="297"/>
      <c r="N187" s="297"/>
      <c r="O187" s="297"/>
      <c r="P187" s="297"/>
      <c r="Q187" s="295">
        <v>0</v>
      </c>
    </row>
    <row r="188" spans="1:17" ht="16.5" customHeight="1" thickBot="1" x14ac:dyDescent="0.25">
      <c r="A188" s="1273" t="s">
        <v>883</v>
      </c>
      <c r="B188" s="1274"/>
      <c r="C188" s="1263" t="s">
        <v>884</v>
      </c>
      <c r="D188" s="1265"/>
      <c r="E188" s="296"/>
      <c r="F188" s="297"/>
      <c r="G188" s="297"/>
      <c r="H188" s="297"/>
      <c r="I188" s="297"/>
      <c r="J188" s="297"/>
      <c r="K188" s="297"/>
      <c r="L188" s="297"/>
      <c r="M188" s="297"/>
      <c r="N188" s="297"/>
      <c r="O188" s="297"/>
      <c r="P188" s="297"/>
      <c r="Q188" s="295">
        <v>0</v>
      </c>
    </row>
    <row r="189" spans="1:17" ht="13.5" thickBot="1" x14ac:dyDescent="0.25">
      <c r="A189" s="1273" t="s">
        <v>885</v>
      </c>
      <c r="B189" s="1274"/>
      <c r="C189" s="1263" t="s">
        <v>886</v>
      </c>
      <c r="D189" s="1265"/>
      <c r="E189" s="296"/>
      <c r="F189" s="297"/>
      <c r="G189" s="297"/>
      <c r="H189" s="297"/>
      <c r="I189" s="297"/>
      <c r="J189" s="297"/>
      <c r="K189" s="297"/>
      <c r="L189" s="297"/>
      <c r="M189" s="297"/>
      <c r="N189" s="297"/>
      <c r="O189" s="297"/>
      <c r="P189" s="297"/>
      <c r="Q189" s="295">
        <v>0</v>
      </c>
    </row>
    <row r="190" spans="1:17" ht="13.5" thickBot="1" x14ac:dyDescent="0.25">
      <c r="A190" s="1273" t="s">
        <v>887</v>
      </c>
      <c r="B190" s="1274"/>
      <c r="C190" s="1263" t="s">
        <v>888</v>
      </c>
      <c r="D190" s="1265"/>
      <c r="E190" s="296"/>
      <c r="F190" s="297"/>
      <c r="G190" s="297"/>
      <c r="H190" s="297"/>
      <c r="I190" s="297"/>
      <c r="J190" s="297"/>
      <c r="K190" s="297"/>
      <c r="L190" s="297"/>
      <c r="M190" s="297"/>
      <c r="N190" s="297"/>
      <c r="O190" s="297"/>
      <c r="P190" s="297"/>
      <c r="Q190" s="295">
        <v>0</v>
      </c>
    </row>
    <row r="191" spans="1:17" ht="13.5" thickBot="1" x14ac:dyDescent="0.25">
      <c r="A191" s="1273" t="s">
        <v>889</v>
      </c>
      <c r="B191" s="1274"/>
      <c r="C191" s="1263" t="s">
        <v>890</v>
      </c>
      <c r="D191" s="1265"/>
      <c r="E191" s="296"/>
      <c r="F191" s="297"/>
      <c r="G191" s="297"/>
      <c r="H191" s="297"/>
      <c r="I191" s="297"/>
      <c r="J191" s="297"/>
      <c r="K191" s="297"/>
      <c r="L191" s="297"/>
      <c r="M191" s="297"/>
      <c r="N191" s="297"/>
      <c r="O191" s="297"/>
      <c r="P191" s="297"/>
      <c r="Q191" s="295">
        <v>0</v>
      </c>
    </row>
    <row r="192" spans="1:17" ht="13.5" thickBot="1" x14ac:dyDescent="0.25">
      <c r="A192" s="1273" t="s">
        <v>891</v>
      </c>
      <c r="B192" s="1274"/>
      <c r="C192" s="1263" t="s">
        <v>245</v>
      </c>
      <c r="D192" s="1265"/>
      <c r="E192" s="296"/>
      <c r="F192" s="297"/>
      <c r="G192" s="297"/>
      <c r="H192" s="297"/>
      <c r="I192" s="297"/>
      <c r="J192" s="297"/>
      <c r="K192" s="297"/>
      <c r="L192" s="297"/>
      <c r="M192" s="297"/>
      <c r="N192" s="297"/>
      <c r="O192" s="297"/>
      <c r="P192" s="297"/>
      <c r="Q192" s="298">
        <v>0</v>
      </c>
    </row>
    <row r="193" spans="1:17" x14ac:dyDescent="0.2">
      <c r="A193" s="1243" t="s">
        <v>892</v>
      </c>
      <c r="B193" s="1266"/>
      <c r="C193" s="1266"/>
      <c r="D193" s="1244"/>
      <c r="E193" s="1239">
        <v>0</v>
      </c>
      <c r="F193" s="1239">
        <v>0</v>
      </c>
      <c r="G193" s="1239">
        <v>0</v>
      </c>
      <c r="H193" s="1239">
        <v>0</v>
      </c>
      <c r="I193" s="1239">
        <v>0</v>
      </c>
      <c r="J193" s="1239">
        <v>0</v>
      </c>
      <c r="K193" s="1239">
        <v>0</v>
      </c>
      <c r="L193" s="1239">
        <v>0</v>
      </c>
      <c r="M193" s="1239">
        <v>0</v>
      </c>
      <c r="N193" s="1239">
        <v>0</v>
      </c>
      <c r="O193" s="1239">
        <v>0</v>
      </c>
      <c r="P193" s="1239">
        <v>0</v>
      </c>
      <c r="Q193" s="1251">
        <v>0</v>
      </c>
    </row>
    <row r="194" spans="1:17" ht="13.5" thickBot="1" x14ac:dyDescent="0.25">
      <c r="A194" s="1245"/>
      <c r="B194" s="1267"/>
      <c r="C194" s="1267"/>
      <c r="D194" s="1246"/>
      <c r="E194" s="1240"/>
      <c r="F194" s="1240"/>
      <c r="G194" s="1240"/>
      <c r="H194" s="1240"/>
      <c r="I194" s="1240"/>
      <c r="J194" s="1240"/>
      <c r="K194" s="1240"/>
      <c r="L194" s="1240"/>
      <c r="M194" s="1240"/>
      <c r="N194" s="1240"/>
      <c r="O194" s="1240"/>
      <c r="P194" s="1240"/>
      <c r="Q194" s="1252"/>
    </row>
    <row r="195" spans="1:17" ht="16.5" customHeight="1" thickBot="1" x14ac:dyDescent="0.25">
      <c r="A195" s="301" t="s">
        <v>893</v>
      </c>
      <c r="B195" s="1263" t="s">
        <v>894</v>
      </c>
      <c r="C195" s="1264"/>
      <c r="D195" s="1265"/>
      <c r="E195" s="296"/>
      <c r="F195" s="297"/>
      <c r="G195" s="297"/>
      <c r="H195" s="297"/>
      <c r="I195" s="297"/>
      <c r="J195" s="297"/>
      <c r="K195" s="297"/>
      <c r="L195" s="297"/>
      <c r="M195" s="297"/>
      <c r="N195" s="297"/>
      <c r="O195" s="297"/>
      <c r="P195" s="297"/>
      <c r="Q195" s="295">
        <v>0</v>
      </c>
    </row>
    <row r="196" spans="1:17" ht="16.5" customHeight="1" thickBot="1" x14ac:dyDescent="0.25">
      <c r="A196" s="301" t="s">
        <v>895</v>
      </c>
      <c r="B196" s="1263" t="s">
        <v>896</v>
      </c>
      <c r="C196" s="1264"/>
      <c r="D196" s="1265"/>
      <c r="E196" s="296"/>
      <c r="F196" s="297"/>
      <c r="G196" s="297"/>
      <c r="H196" s="297"/>
      <c r="I196" s="297"/>
      <c r="J196" s="297"/>
      <c r="K196" s="297"/>
      <c r="L196" s="297"/>
      <c r="M196" s="297"/>
      <c r="N196" s="297"/>
      <c r="O196" s="297"/>
      <c r="P196" s="297"/>
      <c r="Q196" s="295">
        <v>0</v>
      </c>
    </row>
    <row r="197" spans="1:17" ht="13.5" thickBot="1" x14ac:dyDescent="0.25">
      <c r="A197" s="301" t="s">
        <v>897</v>
      </c>
      <c r="B197" s="1263" t="s">
        <v>898</v>
      </c>
      <c r="C197" s="1264"/>
      <c r="D197" s="1265"/>
      <c r="E197" s="296"/>
      <c r="F197" s="297"/>
      <c r="G197" s="297"/>
      <c r="H197" s="297"/>
      <c r="I197" s="297"/>
      <c r="J197" s="297"/>
      <c r="K197" s="297"/>
      <c r="L197" s="297"/>
      <c r="M197" s="297"/>
      <c r="N197" s="297"/>
      <c r="O197" s="297"/>
      <c r="P197" s="297"/>
      <c r="Q197" s="295">
        <v>0</v>
      </c>
    </row>
    <row r="198" spans="1:17" ht="13.5" thickBot="1" x14ac:dyDescent="0.25">
      <c r="A198" s="301" t="s">
        <v>899</v>
      </c>
      <c r="B198" s="1263" t="s">
        <v>900</v>
      </c>
      <c r="C198" s="1264"/>
      <c r="D198" s="1265"/>
      <c r="E198" s="296"/>
      <c r="F198" s="297"/>
      <c r="G198" s="297"/>
      <c r="H198" s="297"/>
      <c r="I198" s="297"/>
      <c r="J198" s="297"/>
      <c r="K198" s="297"/>
      <c r="L198" s="297"/>
      <c r="M198" s="297"/>
      <c r="N198" s="297"/>
      <c r="O198" s="297"/>
      <c r="P198" s="297"/>
      <c r="Q198" s="295">
        <v>0</v>
      </c>
    </row>
    <row r="199" spans="1:17" ht="13.5" thickBot="1" x14ac:dyDescent="0.25">
      <c r="A199" s="301" t="s">
        <v>901</v>
      </c>
      <c r="B199" s="1263" t="s">
        <v>902</v>
      </c>
      <c r="C199" s="1264"/>
      <c r="D199" s="1265"/>
      <c r="E199" s="296"/>
      <c r="F199" s="297"/>
      <c r="G199" s="297"/>
      <c r="H199" s="297"/>
      <c r="I199" s="297"/>
      <c r="J199" s="297"/>
      <c r="K199" s="297"/>
      <c r="L199" s="297"/>
      <c r="M199" s="297"/>
      <c r="N199" s="297"/>
      <c r="O199" s="297"/>
      <c r="P199" s="297"/>
      <c r="Q199" s="295">
        <v>0</v>
      </c>
    </row>
    <row r="200" spans="1:17" ht="16.5" customHeight="1" thickBot="1" x14ac:dyDescent="0.25">
      <c r="A200" s="301" t="s">
        <v>903</v>
      </c>
      <c r="B200" s="1263" t="s">
        <v>904</v>
      </c>
      <c r="C200" s="1264"/>
      <c r="D200" s="1265"/>
      <c r="E200" s="296"/>
      <c r="F200" s="297"/>
      <c r="G200" s="297"/>
      <c r="H200" s="297"/>
      <c r="I200" s="297"/>
      <c r="J200" s="297"/>
      <c r="K200" s="297"/>
      <c r="L200" s="297"/>
      <c r="M200" s="297"/>
      <c r="N200" s="297"/>
      <c r="O200" s="297"/>
      <c r="P200" s="297"/>
      <c r="Q200" s="295">
        <v>0</v>
      </c>
    </row>
    <row r="201" spans="1:17" ht="13.5" thickBot="1" x14ac:dyDescent="0.25">
      <c r="A201" s="301" t="s">
        <v>905</v>
      </c>
      <c r="B201" s="1263" t="s">
        <v>906</v>
      </c>
      <c r="C201" s="1264"/>
      <c r="D201" s="1265"/>
      <c r="E201" s="296"/>
      <c r="F201" s="297"/>
      <c r="G201" s="297"/>
      <c r="H201" s="297"/>
      <c r="I201" s="297"/>
      <c r="J201" s="297"/>
      <c r="K201" s="297"/>
      <c r="L201" s="297"/>
      <c r="M201" s="297"/>
      <c r="N201" s="297"/>
      <c r="O201" s="297"/>
      <c r="P201" s="297"/>
      <c r="Q201" s="295">
        <v>0</v>
      </c>
    </row>
    <row r="202" spans="1:17" ht="13.5" thickBot="1" x14ac:dyDescent="0.25">
      <c r="A202" s="301" t="s">
        <v>907</v>
      </c>
      <c r="B202" s="1263" t="s">
        <v>908</v>
      </c>
      <c r="C202" s="1264"/>
      <c r="D202" s="1265"/>
      <c r="E202" s="296"/>
      <c r="F202" s="297"/>
      <c r="G202" s="297"/>
      <c r="H202" s="297"/>
      <c r="I202" s="297"/>
      <c r="J202" s="297"/>
      <c r="K202" s="297"/>
      <c r="L202" s="297"/>
      <c r="M202" s="297"/>
      <c r="N202" s="297"/>
      <c r="O202" s="297"/>
      <c r="P202" s="297"/>
      <c r="Q202" s="295">
        <v>0</v>
      </c>
    </row>
    <row r="203" spans="1:17" ht="13.5" thickBot="1" x14ac:dyDescent="0.25">
      <c r="A203" s="300" t="s">
        <v>909</v>
      </c>
      <c r="B203" s="1263" t="s">
        <v>910</v>
      </c>
      <c r="C203" s="1264"/>
      <c r="D203" s="1265"/>
      <c r="E203" s="296"/>
      <c r="F203" s="297"/>
      <c r="G203" s="297"/>
      <c r="H203" s="297"/>
      <c r="I203" s="297"/>
      <c r="J203" s="297"/>
      <c r="K203" s="297"/>
      <c r="L203" s="297"/>
      <c r="M203" s="297"/>
      <c r="N203" s="297"/>
      <c r="O203" s="297"/>
      <c r="P203" s="297"/>
      <c r="Q203" s="298">
        <v>0</v>
      </c>
    </row>
    <row r="204" spans="1:17" ht="13.5" thickBot="1" x14ac:dyDescent="0.25">
      <c r="A204" s="1228" t="s">
        <v>911</v>
      </c>
      <c r="B204" s="1272"/>
      <c r="C204" s="1272"/>
      <c r="D204" s="1229"/>
      <c r="E204" s="302">
        <v>0</v>
      </c>
      <c r="F204" s="303">
        <v>0</v>
      </c>
      <c r="G204" s="303">
        <v>0</v>
      </c>
      <c r="H204" s="303">
        <v>0</v>
      </c>
      <c r="I204" s="303">
        <v>0</v>
      </c>
      <c r="J204" s="303">
        <v>0</v>
      </c>
      <c r="K204" s="303">
        <v>0</v>
      </c>
      <c r="L204" s="303">
        <v>0</v>
      </c>
      <c r="M204" s="303">
        <v>0</v>
      </c>
      <c r="N204" s="303">
        <v>0</v>
      </c>
      <c r="O204" s="303">
        <v>0</v>
      </c>
      <c r="P204" s="303">
        <v>0</v>
      </c>
      <c r="Q204" s="304">
        <v>0</v>
      </c>
    </row>
    <row r="205" spans="1:17" ht="13.5" thickBot="1" x14ac:dyDescent="0.25">
      <c r="A205" s="1228" t="s">
        <v>744</v>
      </c>
      <c r="B205" s="1272"/>
      <c r="C205" s="1272"/>
      <c r="D205" s="1229"/>
      <c r="E205" s="302">
        <v>0</v>
      </c>
      <c r="F205" s="303">
        <v>0</v>
      </c>
      <c r="G205" s="303">
        <v>0</v>
      </c>
      <c r="H205" s="303">
        <v>0</v>
      </c>
      <c r="I205" s="303">
        <v>0</v>
      </c>
      <c r="J205" s="303">
        <v>0</v>
      </c>
      <c r="K205" s="303">
        <v>0</v>
      </c>
      <c r="L205" s="303">
        <v>0</v>
      </c>
      <c r="M205" s="303">
        <v>0</v>
      </c>
      <c r="N205" s="303">
        <v>0</v>
      </c>
      <c r="O205" s="303">
        <v>0</v>
      </c>
      <c r="P205" s="303">
        <v>0</v>
      </c>
      <c r="Q205" s="303">
        <v>0</v>
      </c>
    </row>
    <row r="206" spans="1:17" ht="13.5" thickBot="1" x14ac:dyDescent="0.25"/>
    <row r="207" spans="1:17" ht="13.5" thickBot="1" x14ac:dyDescent="0.25">
      <c r="A207" s="1230" t="s">
        <v>686</v>
      </c>
      <c r="B207" s="1231"/>
      <c r="C207" s="1232"/>
      <c r="D207" s="216" t="s">
        <v>687</v>
      </c>
      <c r="E207" s="1230" t="s">
        <v>688</v>
      </c>
      <c r="F207" s="1268"/>
      <c r="G207" s="1271"/>
      <c r="H207" s="1271"/>
      <c r="I207" s="1271"/>
      <c r="J207" s="240"/>
      <c r="K207" s="1271"/>
      <c r="L207" s="1271"/>
    </row>
    <row r="208" spans="1:17" ht="13.5" thickBot="1" x14ac:dyDescent="0.25">
      <c r="A208" s="211"/>
      <c r="B208" s="212"/>
      <c r="C208" s="212"/>
      <c r="D208" s="212"/>
      <c r="E208" s="211"/>
      <c r="F208" s="251"/>
      <c r="G208" s="241"/>
      <c r="H208" s="241"/>
      <c r="I208" s="241"/>
      <c r="J208" s="241"/>
      <c r="K208" s="241"/>
      <c r="L208" s="241"/>
    </row>
    <row r="209" spans="1:15" x14ac:dyDescent="0.2">
      <c r="A209" s="230" t="s">
        <v>689</v>
      </c>
      <c r="B209" s="215" t="s">
        <v>689</v>
      </c>
      <c r="C209" s="215" t="s">
        <v>689</v>
      </c>
      <c r="D209" s="215" t="s">
        <v>689</v>
      </c>
      <c r="E209" s="230" t="s">
        <v>689</v>
      </c>
      <c r="F209" s="1269" t="s">
        <v>690</v>
      </c>
      <c r="G209" s="240"/>
      <c r="H209" s="240"/>
      <c r="I209" s="240"/>
      <c r="J209" s="240"/>
      <c r="K209" s="240"/>
      <c r="L209" s="1271"/>
    </row>
    <row r="210" spans="1:15" ht="13.5" thickBot="1" x14ac:dyDescent="0.25">
      <c r="A210" s="213" t="s">
        <v>691</v>
      </c>
      <c r="B210" s="214" t="s">
        <v>692</v>
      </c>
      <c r="C210" s="214" t="s">
        <v>693</v>
      </c>
      <c r="D210" s="214" t="s">
        <v>694</v>
      </c>
      <c r="E210" s="213" t="s">
        <v>695</v>
      </c>
      <c r="F210" s="1270"/>
      <c r="G210" s="240"/>
      <c r="H210" s="240"/>
      <c r="I210" s="240"/>
      <c r="J210" s="240"/>
      <c r="K210" s="240"/>
      <c r="L210" s="1271"/>
    </row>
    <row r="212" spans="1:15" x14ac:dyDescent="0.2">
      <c r="A212" s="231"/>
    </row>
    <row r="213" spans="1:15" x14ac:dyDescent="0.2">
      <c r="A213" s="1219" t="s">
        <v>936</v>
      </c>
      <c r="B213" s="1219"/>
      <c r="C213" s="1219"/>
      <c r="D213" s="1219"/>
      <c r="E213" s="1219"/>
      <c r="F213" s="1219"/>
      <c r="G213" s="1219"/>
      <c r="H213" s="1219"/>
      <c r="I213" s="7"/>
    </row>
    <row r="214" spans="1:15" x14ac:dyDescent="0.2">
      <c r="A214" s="1220" t="s">
        <v>920</v>
      </c>
      <c r="B214" s="1220"/>
      <c r="C214" s="1220"/>
      <c r="D214" s="1220"/>
      <c r="E214" s="1220"/>
      <c r="F214" s="1220"/>
      <c r="G214" s="1220"/>
      <c r="H214" s="1220"/>
      <c r="I214" s="1220"/>
    </row>
    <row r="215" spans="1:15" x14ac:dyDescent="0.2">
      <c r="A215" s="1220" t="s">
        <v>912</v>
      </c>
      <c r="B215" s="1220"/>
      <c r="C215" s="1220"/>
      <c r="D215" s="1220"/>
    </row>
    <row r="216" spans="1:15" x14ac:dyDescent="0.2">
      <c r="A216" s="1224" t="s">
        <v>921</v>
      </c>
      <c r="B216" s="1224"/>
      <c r="C216" s="1224"/>
      <c r="D216" s="1224"/>
      <c r="E216" s="1224"/>
      <c r="F216" s="1224"/>
      <c r="G216" s="1224"/>
      <c r="H216" s="1224"/>
      <c r="I216" s="1224"/>
    </row>
    <row r="217" spans="1:15" ht="13.5" thickBot="1" x14ac:dyDescent="0.25">
      <c r="A217" s="201"/>
    </row>
    <row r="218" spans="1:15" ht="15.75" thickBot="1" x14ac:dyDescent="0.25">
      <c r="A218" s="1259" t="s">
        <v>748</v>
      </c>
      <c r="B218" s="1260"/>
      <c r="C218" s="311"/>
      <c r="D218" s="311"/>
      <c r="E218" s="207"/>
      <c r="F218" s="207"/>
      <c r="G218" s="207"/>
      <c r="H218" s="207"/>
      <c r="I218" s="207"/>
      <c r="J218" s="207"/>
      <c r="K218" s="207"/>
      <c r="L218" s="207"/>
      <c r="M218" s="207"/>
      <c r="N218" s="207"/>
      <c r="O218" s="207"/>
    </row>
    <row r="219" spans="1:15" ht="13.5" thickBot="1" x14ac:dyDescent="0.25">
      <c r="A219" s="1261" t="s">
        <v>242</v>
      </c>
      <c r="B219" s="1262"/>
      <c r="C219" s="319" t="s">
        <v>684</v>
      </c>
      <c r="D219" s="319" t="s">
        <v>247</v>
      </c>
      <c r="E219" s="217" t="s">
        <v>248</v>
      </c>
      <c r="F219" s="217" t="s">
        <v>249</v>
      </c>
      <c r="G219" s="217" t="s">
        <v>749</v>
      </c>
      <c r="H219" s="217" t="s">
        <v>750</v>
      </c>
      <c r="I219" s="217" t="s">
        <v>252</v>
      </c>
      <c r="J219" s="217" t="s">
        <v>253</v>
      </c>
      <c r="K219" s="217" t="s">
        <v>254</v>
      </c>
      <c r="L219" s="217" t="s">
        <v>255</v>
      </c>
      <c r="M219" s="217" t="s">
        <v>256</v>
      </c>
      <c r="N219" s="218" t="s">
        <v>257</v>
      </c>
      <c r="O219" s="219" t="s">
        <v>65</v>
      </c>
    </row>
    <row r="220" spans="1:15" ht="13.5" thickBot="1" x14ac:dyDescent="0.25">
      <c r="A220" s="1255" t="s">
        <v>697</v>
      </c>
      <c r="B220" s="1256"/>
      <c r="C220" s="320">
        <v>0</v>
      </c>
      <c r="D220" s="320">
        <v>0</v>
      </c>
      <c r="E220" s="220">
        <v>0</v>
      </c>
      <c r="F220" s="220">
        <v>0</v>
      </c>
      <c r="G220" s="220">
        <v>0</v>
      </c>
      <c r="H220" s="220">
        <v>0</v>
      </c>
      <c r="I220" s="220">
        <v>0</v>
      </c>
      <c r="J220" s="220">
        <v>0</v>
      </c>
      <c r="K220" s="220">
        <v>0</v>
      </c>
      <c r="L220" s="220">
        <v>0</v>
      </c>
      <c r="M220" s="220">
        <v>0</v>
      </c>
      <c r="N220" s="221">
        <v>0</v>
      </c>
      <c r="O220" s="222">
        <v>0</v>
      </c>
    </row>
    <row r="221" spans="1:15" ht="13.5" thickBot="1" x14ac:dyDescent="0.25">
      <c r="A221" s="1253" t="s">
        <v>751</v>
      </c>
      <c r="B221" s="1254"/>
      <c r="C221" s="321"/>
      <c r="D221" s="321"/>
      <c r="E221" s="232"/>
      <c r="F221" s="232"/>
      <c r="G221" s="232"/>
      <c r="H221" s="232"/>
      <c r="I221" s="232"/>
      <c r="J221" s="232"/>
      <c r="K221" s="232"/>
      <c r="L221" s="232"/>
      <c r="M221" s="232"/>
      <c r="N221" s="232"/>
      <c r="O221" s="227">
        <v>0</v>
      </c>
    </row>
    <row r="222" spans="1:15" ht="13.5" thickBot="1" x14ac:dyDescent="0.25">
      <c r="A222" s="1253" t="s">
        <v>755</v>
      </c>
      <c r="B222" s="1254"/>
      <c r="C222" s="322"/>
      <c r="D222" s="322"/>
      <c r="E222" s="233"/>
      <c r="F222" s="233"/>
      <c r="G222" s="233"/>
      <c r="H222" s="233"/>
      <c r="I222" s="233"/>
      <c r="J222" s="233"/>
      <c r="K222" s="233"/>
      <c r="L222" s="233"/>
      <c r="M222" s="233"/>
      <c r="N222" s="234"/>
      <c r="O222" s="225">
        <v>0</v>
      </c>
    </row>
    <row r="223" spans="1:15" ht="13.5" thickBot="1" x14ac:dyDescent="0.25">
      <c r="A223" s="1255" t="s">
        <v>756</v>
      </c>
      <c r="B223" s="1256"/>
      <c r="C223" s="323">
        <v>0</v>
      </c>
      <c r="D223" s="323">
        <v>0</v>
      </c>
      <c r="E223" s="226">
        <v>0</v>
      </c>
      <c r="F223" s="226">
        <v>0</v>
      </c>
      <c r="G223" s="226">
        <v>0</v>
      </c>
      <c r="H223" s="226">
        <v>0</v>
      </c>
      <c r="I223" s="226">
        <v>0</v>
      </c>
      <c r="J223" s="226">
        <v>0</v>
      </c>
      <c r="K223" s="226">
        <v>0</v>
      </c>
      <c r="L223" s="226">
        <v>0</v>
      </c>
      <c r="M223" s="226">
        <v>0</v>
      </c>
      <c r="N223" s="226">
        <v>0</v>
      </c>
      <c r="O223" s="226">
        <v>0</v>
      </c>
    </row>
    <row r="224" spans="1:15" ht="15.75" thickBot="1" x14ac:dyDescent="0.3">
      <c r="A224" s="200"/>
      <c r="B224" s="207"/>
      <c r="C224" s="311"/>
      <c r="D224" s="311"/>
      <c r="E224" s="207"/>
      <c r="F224" s="207"/>
      <c r="G224" s="207"/>
      <c r="H224" s="207"/>
      <c r="I224" s="207"/>
      <c r="J224" s="207"/>
      <c r="K224" s="207"/>
      <c r="L224" s="207"/>
      <c r="M224" s="207"/>
      <c r="N224" s="207"/>
      <c r="O224" s="207"/>
    </row>
    <row r="225" spans="1:15" ht="13.5" thickBot="1" x14ac:dyDescent="0.25">
      <c r="A225" s="1257" t="s">
        <v>913</v>
      </c>
      <c r="B225" s="1258"/>
      <c r="C225" s="324"/>
      <c r="D225" s="324"/>
      <c r="E225" s="325"/>
      <c r="F225" s="325"/>
      <c r="G225" s="325"/>
      <c r="H225" s="325"/>
      <c r="I225" s="325"/>
      <c r="J225" s="325"/>
      <c r="K225" s="325"/>
      <c r="L225" s="325"/>
      <c r="M225" s="325"/>
      <c r="N225" s="325"/>
      <c r="O225" s="325"/>
    </row>
    <row r="226" spans="1:15" ht="13.5" thickBot="1" x14ac:dyDescent="0.25">
      <c r="A226" s="1235" t="s">
        <v>758</v>
      </c>
      <c r="B226" s="1236"/>
      <c r="C226" s="326" t="s">
        <v>684</v>
      </c>
      <c r="D226" s="327" t="s">
        <v>247</v>
      </c>
      <c r="E226" s="292" t="s">
        <v>248</v>
      </c>
      <c r="F226" s="292" t="s">
        <v>249</v>
      </c>
      <c r="G226" s="292" t="s">
        <v>749</v>
      </c>
      <c r="H226" s="292" t="s">
        <v>750</v>
      </c>
      <c r="I226" s="292" t="s">
        <v>252</v>
      </c>
      <c r="J226" s="292" t="s">
        <v>253</v>
      </c>
      <c r="K226" s="292" t="s">
        <v>254</v>
      </c>
      <c r="L226" s="292" t="s">
        <v>255</v>
      </c>
      <c r="M226" s="292" t="s">
        <v>256</v>
      </c>
      <c r="N226" s="293" t="s">
        <v>257</v>
      </c>
      <c r="O226" s="291" t="s">
        <v>65</v>
      </c>
    </row>
    <row r="227" spans="1:15" ht="13.5" thickBot="1" x14ac:dyDescent="0.25">
      <c r="A227" s="328" t="s">
        <v>759</v>
      </c>
      <c r="B227" s="329"/>
      <c r="C227" s="330">
        <v>0</v>
      </c>
      <c r="D227" s="331">
        <v>0</v>
      </c>
      <c r="E227" s="295">
        <v>0</v>
      </c>
      <c r="F227" s="295">
        <v>0</v>
      </c>
      <c r="G227" s="295">
        <v>0</v>
      </c>
      <c r="H227" s="295">
        <v>0</v>
      </c>
      <c r="I227" s="295">
        <v>0</v>
      </c>
      <c r="J227" s="295">
        <v>0</v>
      </c>
      <c r="K227" s="295">
        <v>0</v>
      </c>
      <c r="L227" s="295">
        <v>0</v>
      </c>
      <c r="M227" s="295">
        <v>0</v>
      </c>
      <c r="N227" s="295">
        <v>0</v>
      </c>
      <c r="O227" s="295">
        <v>0</v>
      </c>
    </row>
    <row r="228" spans="1:15" ht="40.5" customHeight="1" thickBot="1" x14ac:dyDescent="0.25">
      <c r="A228" s="332" t="s">
        <v>760</v>
      </c>
      <c r="B228" s="333" t="s">
        <v>761</v>
      </c>
      <c r="C228" s="334"/>
      <c r="D228" s="335"/>
      <c r="E228" s="297"/>
      <c r="F228" s="297"/>
      <c r="G228" s="297"/>
      <c r="H228" s="297"/>
      <c r="I228" s="297"/>
      <c r="J228" s="297"/>
      <c r="K228" s="297"/>
      <c r="L228" s="297"/>
      <c r="M228" s="297"/>
      <c r="N228" s="297"/>
      <c r="O228" s="295">
        <v>0</v>
      </c>
    </row>
    <row r="229" spans="1:15" ht="26.25" thickBot="1" x14ac:dyDescent="0.25">
      <c r="A229" s="301" t="s">
        <v>762</v>
      </c>
      <c r="B229" s="333" t="s">
        <v>763</v>
      </c>
      <c r="C229" s="334"/>
      <c r="D229" s="335"/>
      <c r="E229" s="297"/>
      <c r="F229" s="297"/>
      <c r="G229" s="297"/>
      <c r="H229" s="297"/>
      <c r="I229" s="297"/>
      <c r="J229" s="297"/>
      <c r="K229" s="297"/>
      <c r="L229" s="297"/>
      <c r="M229" s="297"/>
      <c r="N229" s="297"/>
      <c r="O229" s="295">
        <v>0</v>
      </c>
    </row>
    <row r="230" spans="1:15" ht="26.25" thickBot="1" x14ac:dyDescent="0.25">
      <c r="A230" s="301" t="s">
        <v>764</v>
      </c>
      <c r="B230" s="333" t="s">
        <v>765</v>
      </c>
      <c r="C230" s="334"/>
      <c r="D230" s="335"/>
      <c r="E230" s="297"/>
      <c r="F230" s="297"/>
      <c r="G230" s="297"/>
      <c r="H230" s="297"/>
      <c r="I230" s="297"/>
      <c r="J230" s="297"/>
      <c r="K230" s="297"/>
      <c r="L230" s="297"/>
      <c r="M230" s="297"/>
      <c r="N230" s="297"/>
      <c r="O230" s="295">
        <v>0</v>
      </c>
    </row>
    <row r="231" spans="1:15" ht="13.5" thickBot="1" x14ac:dyDescent="0.25">
      <c r="A231" s="301" t="s">
        <v>766</v>
      </c>
      <c r="B231" s="333" t="s">
        <v>243</v>
      </c>
      <c r="C231" s="334"/>
      <c r="D231" s="335"/>
      <c r="E231" s="297"/>
      <c r="F231" s="297"/>
      <c r="G231" s="297"/>
      <c r="H231" s="297"/>
      <c r="I231" s="297"/>
      <c r="J231" s="297"/>
      <c r="K231" s="297"/>
      <c r="L231" s="297"/>
      <c r="M231" s="297"/>
      <c r="N231" s="297"/>
      <c r="O231" s="295">
        <v>0</v>
      </c>
    </row>
    <row r="232" spans="1:15" ht="27.75" customHeight="1" thickBot="1" x14ac:dyDescent="0.25">
      <c r="A232" s="301" t="s">
        <v>767</v>
      </c>
      <c r="B232" s="333" t="s">
        <v>768</v>
      </c>
      <c r="C232" s="334"/>
      <c r="D232" s="335"/>
      <c r="E232" s="297"/>
      <c r="F232" s="297"/>
      <c r="G232" s="297"/>
      <c r="H232" s="297"/>
      <c r="I232" s="297"/>
      <c r="J232" s="297"/>
      <c r="K232" s="297"/>
      <c r="L232" s="297"/>
      <c r="M232" s="297"/>
      <c r="N232" s="297"/>
      <c r="O232" s="295">
        <v>0</v>
      </c>
    </row>
    <row r="233" spans="1:15" ht="13.5" thickBot="1" x14ac:dyDescent="0.25">
      <c r="A233" s="301" t="s">
        <v>769</v>
      </c>
      <c r="B233" s="333" t="s">
        <v>770</v>
      </c>
      <c r="C233" s="334"/>
      <c r="D233" s="335"/>
      <c r="E233" s="297"/>
      <c r="F233" s="297"/>
      <c r="G233" s="297"/>
      <c r="H233" s="297"/>
      <c r="I233" s="297"/>
      <c r="J233" s="297"/>
      <c r="K233" s="297"/>
      <c r="L233" s="297"/>
      <c r="M233" s="297"/>
      <c r="N233" s="297"/>
      <c r="O233" s="295">
        <v>0</v>
      </c>
    </row>
    <row r="234" spans="1:15" ht="39" customHeight="1" thickBot="1" x14ac:dyDescent="0.25">
      <c r="A234" s="301" t="s">
        <v>771</v>
      </c>
      <c r="B234" s="333" t="s">
        <v>772</v>
      </c>
      <c r="C234" s="334"/>
      <c r="D234" s="335"/>
      <c r="E234" s="297"/>
      <c r="F234" s="297"/>
      <c r="G234" s="297"/>
      <c r="H234" s="297"/>
      <c r="I234" s="297"/>
      <c r="J234" s="297"/>
      <c r="K234" s="297"/>
      <c r="L234" s="297"/>
      <c r="M234" s="297"/>
      <c r="N234" s="297"/>
      <c r="O234" s="295">
        <v>0</v>
      </c>
    </row>
    <row r="235" spans="1:15" ht="13.5" thickBot="1" x14ac:dyDescent="0.25">
      <c r="A235" s="300" t="s">
        <v>773</v>
      </c>
      <c r="B235" s="333" t="s">
        <v>774</v>
      </c>
      <c r="C235" s="334"/>
      <c r="D235" s="335"/>
      <c r="E235" s="297"/>
      <c r="F235" s="297"/>
      <c r="G235" s="297"/>
      <c r="H235" s="297"/>
      <c r="I235" s="297"/>
      <c r="J235" s="297"/>
      <c r="K235" s="297"/>
      <c r="L235" s="297"/>
      <c r="M235" s="297"/>
      <c r="N235" s="297"/>
      <c r="O235" s="298">
        <v>0</v>
      </c>
    </row>
    <row r="236" spans="1:15" ht="13.5" thickBot="1" x14ac:dyDescent="0.25">
      <c r="A236" s="336" t="s">
        <v>775</v>
      </c>
      <c r="B236" s="337"/>
      <c r="C236" s="330">
        <v>0</v>
      </c>
      <c r="D236" s="331">
        <v>0</v>
      </c>
      <c r="E236" s="295">
        <v>0</v>
      </c>
      <c r="F236" s="295">
        <v>0</v>
      </c>
      <c r="G236" s="295">
        <v>0</v>
      </c>
      <c r="H236" s="295">
        <v>0</v>
      </c>
      <c r="I236" s="295">
        <v>0</v>
      </c>
      <c r="J236" s="295">
        <v>0</v>
      </c>
      <c r="K236" s="295">
        <v>0</v>
      </c>
      <c r="L236" s="295">
        <v>0</v>
      </c>
      <c r="M236" s="295">
        <v>0</v>
      </c>
      <c r="N236" s="295">
        <v>0</v>
      </c>
      <c r="O236" s="299">
        <v>0</v>
      </c>
    </row>
    <row r="237" spans="1:15" ht="26.25" thickBot="1" x14ac:dyDescent="0.25">
      <c r="A237" s="301" t="s">
        <v>776</v>
      </c>
      <c r="B237" s="333" t="s">
        <v>777</v>
      </c>
      <c r="C237" s="334"/>
      <c r="D237" s="335"/>
      <c r="E237" s="297"/>
      <c r="F237" s="297"/>
      <c r="G237" s="297"/>
      <c r="H237" s="297"/>
      <c r="I237" s="297"/>
      <c r="J237" s="297"/>
      <c r="K237" s="297"/>
      <c r="L237" s="297"/>
      <c r="M237" s="297"/>
      <c r="N237" s="297"/>
      <c r="O237" s="295">
        <v>0</v>
      </c>
    </row>
    <row r="238" spans="1:15" ht="13.5" thickBot="1" x14ac:dyDescent="0.25">
      <c r="A238" s="301" t="s">
        <v>778</v>
      </c>
      <c r="B238" s="333" t="s">
        <v>779</v>
      </c>
      <c r="C238" s="334"/>
      <c r="D238" s="335"/>
      <c r="E238" s="297"/>
      <c r="F238" s="297"/>
      <c r="G238" s="297"/>
      <c r="H238" s="297"/>
      <c r="I238" s="297"/>
      <c r="J238" s="297"/>
      <c r="K238" s="297"/>
      <c r="L238" s="297"/>
      <c r="M238" s="297"/>
      <c r="N238" s="297"/>
      <c r="O238" s="295">
        <v>0</v>
      </c>
    </row>
    <row r="239" spans="1:15" ht="27" customHeight="1" thickBot="1" x14ac:dyDescent="0.25">
      <c r="A239" s="301" t="s">
        <v>780</v>
      </c>
      <c r="B239" s="333" t="s">
        <v>781</v>
      </c>
      <c r="C239" s="334"/>
      <c r="D239" s="335"/>
      <c r="E239" s="297"/>
      <c r="F239" s="297"/>
      <c r="G239" s="297"/>
      <c r="H239" s="297"/>
      <c r="I239" s="297"/>
      <c r="J239" s="297"/>
      <c r="K239" s="297"/>
      <c r="L239" s="297"/>
      <c r="M239" s="297"/>
      <c r="N239" s="297"/>
      <c r="O239" s="295">
        <v>0</v>
      </c>
    </row>
    <row r="240" spans="1:15" ht="13.5" thickBot="1" x14ac:dyDescent="0.25">
      <c r="A240" s="301" t="s">
        <v>782</v>
      </c>
      <c r="B240" s="333" t="s">
        <v>783</v>
      </c>
      <c r="C240" s="334"/>
      <c r="D240" s="335"/>
      <c r="E240" s="297"/>
      <c r="F240" s="297"/>
      <c r="G240" s="297"/>
      <c r="H240" s="297"/>
      <c r="I240" s="297"/>
      <c r="J240" s="297"/>
      <c r="K240" s="297"/>
      <c r="L240" s="297"/>
      <c r="M240" s="297"/>
      <c r="N240" s="297"/>
      <c r="O240" s="295">
        <v>0</v>
      </c>
    </row>
    <row r="241" spans="1:15" ht="13.5" thickBot="1" x14ac:dyDescent="0.25">
      <c r="A241" s="301" t="s">
        <v>784</v>
      </c>
      <c r="B241" s="333" t="s">
        <v>785</v>
      </c>
      <c r="C241" s="334"/>
      <c r="D241" s="335"/>
      <c r="E241" s="297"/>
      <c r="F241" s="297"/>
      <c r="G241" s="297"/>
      <c r="H241" s="297"/>
      <c r="I241" s="297"/>
      <c r="J241" s="297"/>
      <c r="K241" s="297"/>
      <c r="L241" s="297"/>
      <c r="M241" s="297"/>
      <c r="N241" s="297"/>
      <c r="O241" s="295">
        <v>0</v>
      </c>
    </row>
    <row r="242" spans="1:15" ht="13.5" thickBot="1" x14ac:dyDescent="0.25">
      <c r="A242" s="301" t="s">
        <v>786</v>
      </c>
      <c r="B242" s="333" t="s">
        <v>787</v>
      </c>
      <c r="C242" s="334"/>
      <c r="D242" s="335"/>
      <c r="E242" s="297"/>
      <c r="F242" s="297"/>
      <c r="G242" s="297"/>
      <c r="H242" s="297"/>
      <c r="I242" s="297"/>
      <c r="J242" s="297"/>
      <c r="K242" s="297"/>
      <c r="L242" s="297"/>
      <c r="M242" s="297"/>
      <c r="N242" s="297"/>
      <c r="O242" s="295">
        <v>0</v>
      </c>
    </row>
    <row r="243" spans="1:15" ht="13.5" thickBot="1" x14ac:dyDescent="0.25">
      <c r="A243" s="301" t="s">
        <v>788</v>
      </c>
      <c r="B243" s="333" t="s">
        <v>789</v>
      </c>
      <c r="C243" s="334"/>
      <c r="D243" s="335"/>
      <c r="E243" s="297"/>
      <c r="F243" s="297"/>
      <c r="G243" s="297"/>
      <c r="H243" s="297"/>
      <c r="I243" s="297"/>
      <c r="J243" s="297"/>
      <c r="K243" s="297"/>
      <c r="L243" s="297"/>
      <c r="M243" s="297"/>
      <c r="N243" s="297"/>
      <c r="O243" s="295">
        <v>0</v>
      </c>
    </row>
    <row r="244" spans="1:15" ht="23.25" customHeight="1" thickBot="1" x14ac:dyDescent="0.25">
      <c r="A244" s="301" t="s">
        <v>790</v>
      </c>
      <c r="B244" s="333" t="s">
        <v>791</v>
      </c>
      <c r="C244" s="334"/>
      <c r="D244" s="335"/>
      <c r="E244" s="297"/>
      <c r="F244" s="297"/>
      <c r="G244" s="297"/>
      <c r="H244" s="297"/>
      <c r="I244" s="297"/>
      <c r="J244" s="297"/>
      <c r="K244" s="297"/>
      <c r="L244" s="297"/>
      <c r="M244" s="297"/>
      <c r="N244" s="297"/>
      <c r="O244" s="295">
        <v>0</v>
      </c>
    </row>
    <row r="245" spans="1:15" ht="28.5" customHeight="1" thickBot="1" x14ac:dyDescent="0.25">
      <c r="A245" s="301" t="s">
        <v>792</v>
      </c>
      <c r="B245" s="333" t="s">
        <v>793</v>
      </c>
      <c r="C245" s="334"/>
      <c r="D245" s="335"/>
      <c r="E245" s="297"/>
      <c r="F245" s="297"/>
      <c r="G245" s="297"/>
      <c r="H245" s="297"/>
      <c r="I245" s="297"/>
      <c r="J245" s="297"/>
      <c r="K245" s="297"/>
      <c r="L245" s="297"/>
      <c r="M245" s="297"/>
      <c r="N245" s="297"/>
      <c r="O245" s="295">
        <v>0</v>
      </c>
    </row>
    <row r="246" spans="1:15" ht="13.5" thickBot="1" x14ac:dyDescent="0.25">
      <c r="A246" s="301" t="s">
        <v>794</v>
      </c>
      <c r="B246" s="333" t="s">
        <v>795</v>
      </c>
      <c r="C246" s="334"/>
      <c r="D246" s="335"/>
      <c r="E246" s="297"/>
      <c r="F246" s="297"/>
      <c r="G246" s="297"/>
      <c r="H246" s="297"/>
      <c r="I246" s="297"/>
      <c r="J246" s="297"/>
      <c r="K246" s="297"/>
      <c r="L246" s="297"/>
      <c r="M246" s="297"/>
      <c r="N246" s="297"/>
      <c r="O246" s="295">
        <v>0</v>
      </c>
    </row>
    <row r="247" spans="1:15" ht="13.5" thickBot="1" x14ac:dyDescent="0.25">
      <c r="A247" s="301" t="s">
        <v>796</v>
      </c>
      <c r="B247" s="333" t="s">
        <v>797</v>
      </c>
      <c r="C247" s="334"/>
      <c r="D247" s="335"/>
      <c r="E247" s="297"/>
      <c r="F247" s="297"/>
      <c r="G247" s="297"/>
      <c r="H247" s="297"/>
      <c r="I247" s="297"/>
      <c r="J247" s="297"/>
      <c r="K247" s="297"/>
      <c r="L247" s="297"/>
      <c r="M247" s="297"/>
      <c r="N247" s="297"/>
      <c r="O247" s="295">
        <v>0</v>
      </c>
    </row>
    <row r="248" spans="1:15" ht="13.5" thickBot="1" x14ac:dyDescent="0.25">
      <c r="A248" s="301" t="s">
        <v>798</v>
      </c>
      <c r="B248" s="333" t="s">
        <v>9</v>
      </c>
      <c r="C248" s="334"/>
      <c r="D248" s="335"/>
      <c r="E248" s="297"/>
      <c r="F248" s="297"/>
      <c r="G248" s="297"/>
      <c r="H248" s="297"/>
      <c r="I248" s="297"/>
      <c r="J248" s="297"/>
      <c r="K248" s="297"/>
      <c r="L248" s="297"/>
      <c r="M248" s="297"/>
      <c r="N248" s="297"/>
      <c r="O248" s="295">
        <v>0</v>
      </c>
    </row>
    <row r="249" spans="1:15" ht="24" customHeight="1" thickBot="1" x14ac:dyDescent="0.25">
      <c r="A249" s="301" t="s">
        <v>799</v>
      </c>
      <c r="B249" s="333" t="s">
        <v>800</v>
      </c>
      <c r="C249" s="334"/>
      <c r="D249" s="335"/>
      <c r="E249" s="297"/>
      <c r="F249" s="297"/>
      <c r="G249" s="297"/>
      <c r="H249" s="297"/>
      <c r="I249" s="297"/>
      <c r="J249" s="297"/>
      <c r="K249" s="297"/>
      <c r="L249" s="297"/>
      <c r="M249" s="297"/>
      <c r="N249" s="297"/>
      <c r="O249" s="295">
        <v>0</v>
      </c>
    </row>
    <row r="250" spans="1:15" ht="32.25" customHeight="1" thickBot="1" x14ac:dyDescent="0.25">
      <c r="A250" s="301" t="s">
        <v>801</v>
      </c>
      <c r="B250" s="333" t="s">
        <v>802</v>
      </c>
      <c r="C250" s="334"/>
      <c r="D250" s="335"/>
      <c r="E250" s="297"/>
      <c r="F250" s="297"/>
      <c r="G250" s="297"/>
      <c r="H250" s="297"/>
      <c r="I250" s="297"/>
      <c r="J250" s="297"/>
      <c r="K250" s="297"/>
      <c r="L250" s="297"/>
      <c r="M250" s="297"/>
      <c r="N250" s="297"/>
      <c r="O250" s="295">
        <v>0</v>
      </c>
    </row>
    <row r="251" spans="1:15" ht="34.5" customHeight="1" thickBot="1" x14ac:dyDescent="0.25">
      <c r="A251" s="301" t="s">
        <v>803</v>
      </c>
      <c r="B251" s="333" t="s">
        <v>804</v>
      </c>
      <c r="C251" s="334"/>
      <c r="D251" s="335"/>
      <c r="E251" s="297"/>
      <c r="F251" s="297"/>
      <c r="G251" s="297"/>
      <c r="H251" s="297"/>
      <c r="I251" s="297"/>
      <c r="J251" s="297"/>
      <c r="K251" s="297"/>
      <c r="L251" s="297"/>
      <c r="M251" s="297"/>
      <c r="N251" s="297"/>
      <c r="O251" s="295">
        <v>0</v>
      </c>
    </row>
    <row r="252" spans="1:15" ht="27" customHeight="1" thickBot="1" x14ac:dyDescent="0.25">
      <c r="A252" s="301" t="s">
        <v>805</v>
      </c>
      <c r="B252" s="333" t="s">
        <v>806</v>
      </c>
      <c r="C252" s="334"/>
      <c r="D252" s="335"/>
      <c r="E252" s="297"/>
      <c r="F252" s="297"/>
      <c r="G252" s="297"/>
      <c r="H252" s="297"/>
      <c r="I252" s="297"/>
      <c r="J252" s="297"/>
      <c r="K252" s="297"/>
      <c r="L252" s="297"/>
      <c r="M252" s="297"/>
      <c r="N252" s="297"/>
      <c r="O252" s="295">
        <v>0</v>
      </c>
    </row>
    <row r="253" spans="1:15" ht="13.5" thickBot="1" x14ac:dyDescent="0.25">
      <c r="A253" s="301" t="s">
        <v>807</v>
      </c>
      <c r="B253" s="333" t="s">
        <v>808</v>
      </c>
      <c r="C253" s="334"/>
      <c r="D253" s="335"/>
      <c r="E253" s="297"/>
      <c r="F253" s="297"/>
      <c r="G253" s="297"/>
      <c r="H253" s="297"/>
      <c r="I253" s="297"/>
      <c r="J253" s="297"/>
      <c r="K253" s="297"/>
      <c r="L253" s="297"/>
      <c r="M253" s="297"/>
      <c r="N253" s="297"/>
      <c r="O253" s="295">
        <v>0</v>
      </c>
    </row>
    <row r="254" spans="1:15" ht="13.5" thickBot="1" x14ac:dyDescent="0.25">
      <c r="A254" s="301" t="s">
        <v>809</v>
      </c>
      <c r="B254" s="333" t="s">
        <v>810</v>
      </c>
      <c r="C254" s="334"/>
      <c r="D254" s="335"/>
      <c r="E254" s="297"/>
      <c r="F254" s="297"/>
      <c r="G254" s="297"/>
      <c r="H254" s="297"/>
      <c r="I254" s="297"/>
      <c r="J254" s="297"/>
      <c r="K254" s="297"/>
      <c r="L254" s="297"/>
      <c r="M254" s="297"/>
      <c r="N254" s="297"/>
      <c r="O254" s="295">
        <v>0</v>
      </c>
    </row>
    <row r="255" spans="1:15" ht="13.5" thickBot="1" x14ac:dyDescent="0.25">
      <c r="A255" s="301" t="s">
        <v>811</v>
      </c>
      <c r="B255" s="333" t="s">
        <v>812</v>
      </c>
      <c r="C255" s="334"/>
      <c r="D255" s="335"/>
      <c r="E255" s="297"/>
      <c r="F255" s="297"/>
      <c r="G255" s="297"/>
      <c r="H255" s="297"/>
      <c r="I255" s="297"/>
      <c r="J255" s="297"/>
      <c r="K255" s="297"/>
      <c r="L255" s="297"/>
      <c r="M255" s="297"/>
      <c r="N255" s="297"/>
      <c r="O255" s="295">
        <v>0</v>
      </c>
    </row>
    <row r="256" spans="1:15" ht="29.25" customHeight="1" thickBot="1" x14ac:dyDescent="0.25">
      <c r="A256" s="301" t="s">
        <v>813</v>
      </c>
      <c r="B256" s="333" t="s">
        <v>814</v>
      </c>
      <c r="C256" s="334"/>
      <c r="D256" s="335"/>
      <c r="E256" s="297"/>
      <c r="F256" s="297"/>
      <c r="G256" s="297"/>
      <c r="H256" s="297"/>
      <c r="I256" s="297"/>
      <c r="J256" s="297"/>
      <c r="K256" s="297"/>
      <c r="L256" s="297"/>
      <c r="M256" s="297"/>
      <c r="N256" s="297"/>
      <c r="O256" s="295">
        <v>0</v>
      </c>
    </row>
    <row r="257" spans="1:15" ht="26.25" thickBot="1" x14ac:dyDescent="0.25">
      <c r="A257" s="301" t="s">
        <v>815</v>
      </c>
      <c r="B257" s="333" t="s">
        <v>816</v>
      </c>
      <c r="C257" s="334"/>
      <c r="D257" s="335"/>
      <c r="E257" s="297"/>
      <c r="F257" s="297"/>
      <c r="G257" s="297"/>
      <c r="H257" s="297"/>
      <c r="I257" s="297"/>
      <c r="J257" s="297"/>
      <c r="K257" s="297"/>
      <c r="L257" s="297"/>
      <c r="M257" s="297"/>
      <c r="N257" s="297"/>
      <c r="O257" s="295">
        <v>0</v>
      </c>
    </row>
    <row r="258" spans="1:15" ht="26.25" thickBot="1" x14ac:dyDescent="0.25">
      <c r="A258" s="301" t="s">
        <v>817</v>
      </c>
      <c r="B258" s="333" t="s">
        <v>818</v>
      </c>
      <c r="C258" s="334"/>
      <c r="D258" s="335"/>
      <c r="E258" s="297"/>
      <c r="F258" s="297"/>
      <c r="G258" s="297"/>
      <c r="H258" s="297"/>
      <c r="I258" s="297"/>
      <c r="J258" s="297"/>
      <c r="K258" s="297"/>
      <c r="L258" s="297"/>
      <c r="M258" s="297"/>
      <c r="N258" s="297"/>
      <c r="O258" s="295">
        <v>0</v>
      </c>
    </row>
    <row r="259" spans="1:15" ht="26.25" thickBot="1" x14ac:dyDescent="0.25">
      <c r="A259" s="301" t="s">
        <v>819</v>
      </c>
      <c r="B259" s="333" t="s">
        <v>820</v>
      </c>
      <c r="C259" s="334"/>
      <c r="D259" s="335"/>
      <c r="E259" s="297"/>
      <c r="F259" s="297"/>
      <c r="G259" s="297"/>
      <c r="H259" s="297"/>
      <c r="I259" s="297"/>
      <c r="J259" s="297"/>
      <c r="K259" s="297"/>
      <c r="L259" s="297"/>
      <c r="M259" s="297"/>
      <c r="N259" s="297"/>
      <c r="O259" s="295">
        <v>0</v>
      </c>
    </row>
    <row r="260" spans="1:15" ht="26.25" thickBot="1" x14ac:dyDescent="0.25">
      <c r="A260" s="301" t="s">
        <v>821</v>
      </c>
      <c r="B260" s="333" t="s">
        <v>822</v>
      </c>
      <c r="C260" s="334"/>
      <c r="D260" s="335"/>
      <c r="E260" s="297"/>
      <c r="F260" s="297"/>
      <c r="G260" s="297"/>
      <c r="H260" s="297"/>
      <c r="I260" s="297"/>
      <c r="J260" s="297"/>
      <c r="K260" s="297"/>
      <c r="L260" s="297"/>
      <c r="M260" s="297"/>
      <c r="N260" s="297"/>
      <c r="O260" s="295">
        <v>0</v>
      </c>
    </row>
    <row r="261" spans="1:15" ht="26.25" thickBot="1" x14ac:dyDescent="0.25">
      <c r="A261" s="301" t="s">
        <v>823</v>
      </c>
      <c r="B261" s="333" t="s">
        <v>824</v>
      </c>
      <c r="C261" s="334"/>
      <c r="D261" s="335"/>
      <c r="E261" s="297"/>
      <c r="F261" s="297"/>
      <c r="G261" s="297"/>
      <c r="H261" s="297"/>
      <c r="I261" s="297"/>
      <c r="J261" s="297"/>
      <c r="K261" s="297"/>
      <c r="L261" s="297"/>
      <c r="M261" s="297"/>
      <c r="N261" s="297"/>
      <c r="O261" s="295">
        <v>0</v>
      </c>
    </row>
    <row r="262" spans="1:15" ht="13.5" thickBot="1" x14ac:dyDescent="0.25">
      <c r="A262" s="301" t="s">
        <v>825</v>
      </c>
      <c r="B262" s="333" t="s">
        <v>826</v>
      </c>
      <c r="C262" s="334"/>
      <c r="D262" s="335"/>
      <c r="E262" s="297"/>
      <c r="F262" s="297"/>
      <c r="G262" s="297"/>
      <c r="H262" s="297"/>
      <c r="I262" s="297"/>
      <c r="J262" s="297"/>
      <c r="K262" s="297"/>
      <c r="L262" s="297"/>
      <c r="M262" s="297"/>
      <c r="N262" s="297"/>
      <c r="O262" s="295">
        <v>0</v>
      </c>
    </row>
    <row r="263" spans="1:15" ht="13.5" thickBot="1" x14ac:dyDescent="0.25">
      <c r="A263" s="301" t="s">
        <v>827</v>
      </c>
      <c r="B263" s="333" t="s">
        <v>828</v>
      </c>
      <c r="C263" s="334"/>
      <c r="D263" s="335"/>
      <c r="E263" s="297"/>
      <c r="F263" s="297"/>
      <c r="G263" s="297"/>
      <c r="H263" s="297"/>
      <c r="I263" s="297"/>
      <c r="J263" s="297"/>
      <c r="K263" s="297"/>
      <c r="L263" s="297"/>
      <c r="M263" s="297"/>
      <c r="N263" s="297"/>
      <c r="O263" s="295">
        <v>0</v>
      </c>
    </row>
    <row r="264" spans="1:15" ht="13.5" thickBot="1" x14ac:dyDescent="0.25">
      <c r="A264" s="301" t="s">
        <v>829</v>
      </c>
      <c r="B264" s="333" t="s">
        <v>830</v>
      </c>
      <c r="C264" s="334"/>
      <c r="D264" s="335"/>
      <c r="E264" s="297"/>
      <c r="F264" s="297"/>
      <c r="G264" s="297"/>
      <c r="H264" s="297"/>
      <c r="I264" s="297"/>
      <c r="J264" s="297"/>
      <c r="K264" s="297"/>
      <c r="L264" s="297"/>
      <c r="M264" s="297"/>
      <c r="N264" s="297"/>
      <c r="O264" s="295">
        <v>0</v>
      </c>
    </row>
    <row r="265" spans="1:15" ht="13.5" thickBot="1" x14ac:dyDescent="0.25">
      <c r="A265" s="301" t="s">
        <v>831</v>
      </c>
      <c r="B265" s="333" t="s">
        <v>832</v>
      </c>
      <c r="C265" s="334"/>
      <c r="D265" s="335"/>
      <c r="E265" s="297"/>
      <c r="F265" s="297"/>
      <c r="G265" s="297"/>
      <c r="H265" s="297"/>
      <c r="I265" s="297"/>
      <c r="J265" s="297"/>
      <c r="K265" s="297"/>
      <c r="L265" s="297"/>
      <c r="M265" s="297"/>
      <c r="N265" s="297"/>
      <c r="O265" s="295">
        <v>0</v>
      </c>
    </row>
    <row r="266" spans="1:15" ht="28.5" customHeight="1" thickBot="1" x14ac:dyDescent="0.25">
      <c r="A266" s="301" t="s">
        <v>833</v>
      </c>
      <c r="B266" s="333" t="s">
        <v>834</v>
      </c>
      <c r="C266" s="334"/>
      <c r="D266" s="335"/>
      <c r="E266" s="297"/>
      <c r="F266" s="297"/>
      <c r="G266" s="297"/>
      <c r="H266" s="297"/>
      <c r="I266" s="297"/>
      <c r="J266" s="297"/>
      <c r="K266" s="297"/>
      <c r="L266" s="297"/>
      <c r="M266" s="297"/>
      <c r="N266" s="297"/>
      <c r="O266" s="295">
        <v>0</v>
      </c>
    </row>
    <row r="267" spans="1:15" ht="13.5" thickBot="1" x14ac:dyDescent="0.25">
      <c r="A267" s="300" t="s">
        <v>835</v>
      </c>
      <c r="B267" s="333" t="s">
        <v>836</v>
      </c>
      <c r="C267" s="334"/>
      <c r="D267" s="335"/>
      <c r="E267" s="297"/>
      <c r="F267" s="297"/>
      <c r="G267" s="297"/>
      <c r="H267" s="297"/>
      <c r="I267" s="297"/>
      <c r="J267" s="297"/>
      <c r="K267" s="297"/>
      <c r="L267" s="297"/>
      <c r="M267" s="297"/>
      <c r="N267" s="297"/>
      <c r="O267" s="298">
        <v>0</v>
      </c>
    </row>
    <row r="268" spans="1:15" ht="13.5" thickBot="1" x14ac:dyDescent="0.25">
      <c r="A268" s="338" t="s">
        <v>837</v>
      </c>
      <c r="B268" s="337"/>
      <c r="C268" s="330">
        <v>0</v>
      </c>
      <c r="D268" s="331">
        <v>0</v>
      </c>
      <c r="E268" s="295">
        <v>0</v>
      </c>
      <c r="F268" s="295">
        <v>0</v>
      </c>
      <c r="G268" s="295">
        <v>0</v>
      </c>
      <c r="H268" s="295">
        <v>0</v>
      </c>
      <c r="I268" s="295">
        <v>0</v>
      </c>
      <c r="J268" s="295">
        <v>0</v>
      </c>
      <c r="K268" s="295">
        <v>0</v>
      </c>
      <c r="L268" s="295">
        <v>0</v>
      </c>
      <c r="M268" s="295">
        <v>0</v>
      </c>
      <c r="N268" s="295">
        <v>0</v>
      </c>
      <c r="O268" s="299">
        <v>0</v>
      </c>
    </row>
    <row r="269" spans="1:15" ht="13.5" thickBot="1" x14ac:dyDescent="0.25">
      <c r="A269" s="301" t="s">
        <v>838</v>
      </c>
      <c r="B269" s="333" t="s">
        <v>839</v>
      </c>
      <c r="C269" s="334"/>
      <c r="D269" s="335"/>
      <c r="E269" s="297"/>
      <c r="F269" s="297"/>
      <c r="G269" s="297"/>
      <c r="H269" s="297"/>
      <c r="I269" s="297"/>
      <c r="J269" s="297"/>
      <c r="K269" s="297"/>
      <c r="L269" s="297"/>
      <c r="M269" s="297"/>
      <c r="N269" s="297"/>
      <c r="O269" s="295">
        <v>0</v>
      </c>
    </row>
    <row r="270" spans="1:15" ht="23.25" customHeight="1" thickBot="1" x14ac:dyDescent="0.25">
      <c r="A270" s="301" t="s">
        <v>840</v>
      </c>
      <c r="B270" s="333" t="s">
        <v>841</v>
      </c>
      <c r="C270" s="334"/>
      <c r="D270" s="335"/>
      <c r="E270" s="297"/>
      <c r="F270" s="297"/>
      <c r="G270" s="297"/>
      <c r="H270" s="297"/>
      <c r="I270" s="297"/>
      <c r="J270" s="297"/>
      <c r="K270" s="297"/>
      <c r="L270" s="297"/>
      <c r="M270" s="297"/>
      <c r="N270" s="297"/>
      <c r="O270" s="295">
        <v>0</v>
      </c>
    </row>
    <row r="271" spans="1:15" ht="13.5" thickBot="1" x14ac:dyDescent="0.25">
      <c r="A271" s="301" t="s">
        <v>842</v>
      </c>
      <c r="B271" s="333" t="s">
        <v>843</v>
      </c>
      <c r="C271" s="334"/>
      <c r="D271" s="335"/>
      <c r="E271" s="297"/>
      <c r="F271" s="297"/>
      <c r="G271" s="297"/>
      <c r="H271" s="297"/>
      <c r="I271" s="297"/>
      <c r="J271" s="297"/>
      <c r="K271" s="297"/>
      <c r="L271" s="297"/>
      <c r="M271" s="297"/>
      <c r="N271" s="297"/>
      <c r="O271" s="295">
        <v>0</v>
      </c>
    </row>
    <row r="272" spans="1:15" ht="29.25" customHeight="1" thickBot="1" x14ac:dyDescent="0.25">
      <c r="A272" s="301" t="s">
        <v>844</v>
      </c>
      <c r="B272" s="333" t="s">
        <v>845</v>
      </c>
      <c r="C272" s="334"/>
      <c r="D272" s="335"/>
      <c r="E272" s="297"/>
      <c r="F272" s="297"/>
      <c r="G272" s="297"/>
      <c r="H272" s="297"/>
      <c r="I272" s="297"/>
      <c r="J272" s="297"/>
      <c r="K272" s="297"/>
      <c r="L272" s="297"/>
      <c r="M272" s="297"/>
      <c r="N272" s="297"/>
      <c r="O272" s="295">
        <v>0</v>
      </c>
    </row>
    <row r="273" spans="1:15" ht="13.5" thickBot="1" x14ac:dyDescent="0.25">
      <c r="A273" s="301" t="s">
        <v>846</v>
      </c>
      <c r="B273" s="333" t="s">
        <v>847</v>
      </c>
      <c r="C273" s="334"/>
      <c r="D273" s="335"/>
      <c r="E273" s="297"/>
      <c r="F273" s="297"/>
      <c r="G273" s="297"/>
      <c r="H273" s="297"/>
      <c r="I273" s="297"/>
      <c r="J273" s="297"/>
      <c r="K273" s="297"/>
      <c r="L273" s="297"/>
      <c r="M273" s="297"/>
      <c r="N273" s="297"/>
      <c r="O273" s="295">
        <v>0</v>
      </c>
    </row>
    <row r="274" spans="1:15" ht="13.5" thickBot="1" x14ac:dyDescent="0.25">
      <c r="A274" s="301" t="s">
        <v>848</v>
      </c>
      <c r="B274" s="333" t="s">
        <v>849</v>
      </c>
      <c r="C274" s="334"/>
      <c r="D274" s="335"/>
      <c r="E274" s="297"/>
      <c r="F274" s="297"/>
      <c r="G274" s="297"/>
      <c r="H274" s="297"/>
      <c r="I274" s="297"/>
      <c r="J274" s="297"/>
      <c r="K274" s="297"/>
      <c r="L274" s="297"/>
      <c r="M274" s="297"/>
      <c r="N274" s="297"/>
      <c r="O274" s="295">
        <v>0</v>
      </c>
    </row>
    <row r="275" spans="1:15" ht="13.5" thickBot="1" x14ac:dyDescent="0.25">
      <c r="A275" s="301" t="s">
        <v>850</v>
      </c>
      <c r="B275" s="333" t="s">
        <v>851</v>
      </c>
      <c r="C275" s="334"/>
      <c r="D275" s="335"/>
      <c r="E275" s="297"/>
      <c r="F275" s="297"/>
      <c r="G275" s="297"/>
      <c r="H275" s="297"/>
      <c r="I275" s="297"/>
      <c r="J275" s="297"/>
      <c r="K275" s="297"/>
      <c r="L275" s="297"/>
      <c r="M275" s="297"/>
      <c r="N275" s="297"/>
      <c r="O275" s="295">
        <v>0</v>
      </c>
    </row>
    <row r="276" spans="1:15" ht="13.5" thickBot="1" x14ac:dyDescent="0.25">
      <c r="A276" s="301" t="s">
        <v>852</v>
      </c>
      <c r="B276" s="333" t="s">
        <v>853</v>
      </c>
      <c r="C276" s="334"/>
      <c r="D276" s="335"/>
      <c r="E276" s="297"/>
      <c r="F276" s="297"/>
      <c r="G276" s="297"/>
      <c r="H276" s="297"/>
      <c r="I276" s="297"/>
      <c r="J276" s="297"/>
      <c r="K276" s="297"/>
      <c r="L276" s="297"/>
      <c r="M276" s="297"/>
      <c r="N276" s="297"/>
      <c r="O276" s="295">
        <v>0</v>
      </c>
    </row>
    <row r="277" spans="1:15" ht="13.5" thickBot="1" x14ac:dyDescent="0.25">
      <c r="A277" s="301" t="s">
        <v>854</v>
      </c>
      <c r="B277" s="333" t="s">
        <v>855</v>
      </c>
      <c r="C277" s="334"/>
      <c r="D277" s="335"/>
      <c r="E277" s="297"/>
      <c r="F277" s="297"/>
      <c r="G277" s="297"/>
      <c r="H277" s="297"/>
      <c r="I277" s="297"/>
      <c r="J277" s="297"/>
      <c r="K277" s="297"/>
      <c r="L277" s="297"/>
      <c r="M277" s="297"/>
      <c r="N277" s="297"/>
      <c r="O277" s="295">
        <v>0</v>
      </c>
    </row>
    <row r="278" spans="1:15" ht="26.25" thickBot="1" x14ac:dyDescent="0.25">
      <c r="A278" s="301" t="s">
        <v>856</v>
      </c>
      <c r="B278" s="333" t="s">
        <v>857</v>
      </c>
      <c r="C278" s="334"/>
      <c r="D278" s="335"/>
      <c r="E278" s="297"/>
      <c r="F278" s="297"/>
      <c r="G278" s="297"/>
      <c r="H278" s="297"/>
      <c r="I278" s="297"/>
      <c r="J278" s="297"/>
      <c r="K278" s="297"/>
      <c r="L278" s="297"/>
      <c r="M278" s="297"/>
      <c r="N278" s="297"/>
      <c r="O278" s="295">
        <v>0</v>
      </c>
    </row>
    <row r="279" spans="1:15" ht="26.25" thickBot="1" x14ac:dyDescent="0.25">
      <c r="A279" s="301" t="s">
        <v>858</v>
      </c>
      <c r="B279" s="333" t="s">
        <v>859</v>
      </c>
      <c r="C279" s="334"/>
      <c r="D279" s="335"/>
      <c r="E279" s="297"/>
      <c r="F279" s="297"/>
      <c r="G279" s="297"/>
      <c r="H279" s="297"/>
      <c r="I279" s="297"/>
      <c r="J279" s="297"/>
      <c r="K279" s="297"/>
      <c r="L279" s="297"/>
      <c r="M279" s="297"/>
      <c r="N279" s="297"/>
      <c r="O279" s="295">
        <v>0</v>
      </c>
    </row>
    <row r="280" spans="1:15" ht="13.5" thickBot="1" x14ac:dyDescent="0.25">
      <c r="A280" s="301" t="s">
        <v>860</v>
      </c>
      <c r="B280" s="333" t="s">
        <v>861</v>
      </c>
      <c r="C280" s="334"/>
      <c r="D280" s="335"/>
      <c r="E280" s="297"/>
      <c r="F280" s="297"/>
      <c r="G280" s="297"/>
      <c r="H280" s="297"/>
      <c r="I280" s="297"/>
      <c r="J280" s="297"/>
      <c r="K280" s="297"/>
      <c r="L280" s="297"/>
      <c r="M280" s="297"/>
      <c r="N280" s="297"/>
      <c r="O280" s="295">
        <v>0</v>
      </c>
    </row>
    <row r="281" spans="1:15" ht="26.25" thickBot="1" x14ac:dyDescent="0.25">
      <c r="A281" s="301" t="s">
        <v>862</v>
      </c>
      <c r="B281" s="333" t="s">
        <v>863</v>
      </c>
      <c r="C281" s="334"/>
      <c r="D281" s="335"/>
      <c r="E281" s="297"/>
      <c r="F281" s="297"/>
      <c r="G281" s="297"/>
      <c r="H281" s="297"/>
      <c r="I281" s="297"/>
      <c r="J281" s="297"/>
      <c r="K281" s="297"/>
      <c r="L281" s="297"/>
      <c r="M281" s="297"/>
      <c r="N281" s="297"/>
      <c r="O281" s="295">
        <v>0</v>
      </c>
    </row>
    <row r="282" spans="1:15" ht="26.25" thickBot="1" x14ac:dyDescent="0.25">
      <c r="A282" s="301" t="s">
        <v>864</v>
      </c>
      <c r="B282" s="333" t="s">
        <v>865</v>
      </c>
      <c r="C282" s="334"/>
      <c r="D282" s="335"/>
      <c r="E282" s="297"/>
      <c r="F282" s="297"/>
      <c r="G282" s="297"/>
      <c r="H282" s="297"/>
      <c r="I282" s="297"/>
      <c r="J282" s="297"/>
      <c r="K282" s="297"/>
      <c r="L282" s="297"/>
      <c r="M282" s="297"/>
      <c r="N282" s="297"/>
      <c r="O282" s="295">
        <v>0</v>
      </c>
    </row>
    <row r="283" spans="1:15" ht="26.25" thickBot="1" x14ac:dyDescent="0.25">
      <c r="A283" s="301" t="s">
        <v>866</v>
      </c>
      <c r="B283" s="333" t="s">
        <v>867</v>
      </c>
      <c r="C283" s="334"/>
      <c r="D283" s="335"/>
      <c r="E283" s="297"/>
      <c r="F283" s="297"/>
      <c r="G283" s="297"/>
      <c r="H283" s="297"/>
      <c r="I283" s="297"/>
      <c r="J283" s="297"/>
      <c r="K283" s="297"/>
      <c r="L283" s="297"/>
      <c r="M283" s="297"/>
      <c r="N283" s="297"/>
      <c r="O283" s="295">
        <v>0</v>
      </c>
    </row>
    <row r="284" spans="1:15" ht="13.5" thickBot="1" x14ac:dyDescent="0.25">
      <c r="A284" s="301" t="s">
        <v>868</v>
      </c>
      <c r="B284" s="333" t="s">
        <v>869</v>
      </c>
      <c r="C284" s="334"/>
      <c r="D284" s="335"/>
      <c r="E284" s="297"/>
      <c r="F284" s="297"/>
      <c r="G284" s="297"/>
      <c r="H284" s="297"/>
      <c r="I284" s="297"/>
      <c r="J284" s="297"/>
      <c r="K284" s="297"/>
      <c r="L284" s="297"/>
      <c r="M284" s="297"/>
      <c r="N284" s="297"/>
      <c r="O284" s="295">
        <v>0</v>
      </c>
    </row>
    <row r="285" spans="1:15" ht="13.5" thickBot="1" x14ac:dyDescent="0.25">
      <c r="A285" s="301" t="s">
        <v>870</v>
      </c>
      <c r="B285" s="333" t="s">
        <v>871</v>
      </c>
      <c r="C285" s="334"/>
      <c r="D285" s="335"/>
      <c r="E285" s="297"/>
      <c r="F285" s="297"/>
      <c r="G285" s="297"/>
      <c r="H285" s="297"/>
      <c r="I285" s="297"/>
      <c r="J285" s="297"/>
      <c r="K285" s="297"/>
      <c r="L285" s="297"/>
      <c r="M285" s="297"/>
      <c r="N285" s="297"/>
      <c r="O285" s="295">
        <v>0</v>
      </c>
    </row>
    <row r="286" spans="1:15" ht="13.5" thickBot="1" x14ac:dyDescent="0.25">
      <c r="A286" s="301" t="s">
        <v>872</v>
      </c>
      <c r="B286" s="333" t="s">
        <v>244</v>
      </c>
      <c r="C286" s="334"/>
      <c r="D286" s="335"/>
      <c r="E286" s="297"/>
      <c r="F286" s="297"/>
      <c r="G286" s="297"/>
      <c r="H286" s="297"/>
      <c r="I286" s="297"/>
      <c r="J286" s="297"/>
      <c r="K286" s="297"/>
      <c r="L286" s="297"/>
      <c r="M286" s="297"/>
      <c r="N286" s="297"/>
      <c r="O286" s="295">
        <v>0</v>
      </c>
    </row>
    <row r="287" spans="1:15" ht="13.5" thickBot="1" x14ac:dyDescent="0.25">
      <c r="A287" s="301" t="s">
        <v>873</v>
      </c>
      <c r="B287" s="333" t="s">
        <v>874</v>
      </c>
      <c r="C287" s="334"/>
      <c r="D287" s="335"/>
      <c r="E287" s="297"/>
      <c r="F287" s="297"/>
      <c r="G287" s="297"/>
      <c r="H287" s="297"/>
      <c r="I287" s="297"/>
      <c r="J287" s="297"/>
      <c r="K287" s="297"/>
      <c r="L287" s="297"/>
      <c r="M287" s="297"/>
      <c r="N287" s="297"/>
      <c r="O287" s="295">
        <v>0</v>
      </c>
    </row>
    <row r="288" spans="1:15" ht="25.5" customHeight="1" thickBot="1" x14ac:dyDescent="0.25">
      <c r="A288" s="301" t="s">
        <v>875</v>
      </c>
      <c r="B288" s="333" t="s">
        <v>876</v>
      </c>
      <c r="C288" s="334"/>
      <c r="D288" s="335"/>
      <c r="E288" s="297"/>
      <c r="F288" s="297"/>
      <c r="G288" s="297"/>
      <c r="H288" s="297"/>
      <c r="I288" s="297"/>
      <c r="J288" s="297"/>
      <c r="K288" s="297"/>
      <c r="L288" s="297"/>
      <c r="M288" s="297"/>
      <c r="N288" s="297"/>
      <c r="O288" s="295">
        <v>0</v>
      </c>
    </row>
    <row r="289" spans="1:15" ht="26.25" thickBot="1" x14ac:dyDescent="0.25">
      <c r="A289" s="301" t="s">
        <v>877</v>
      </c>
      <c r="B289" s="333" t="s">
        <v>878</v>
      </c>
      <c r="C289" s="334"/>
      <c r="D289" s="335"/>
      <c r="E289" s="297"/>
      <c r="F289" s="297"/>
      <c r="G289" s="297"/>
      <c r="H289" s="297"/>
      <c r="I289" s="297"/>
      <c r="J289" s="297"/>
      <c r="K289" s="297"/>
      <c r="L289" s="297"/>
      <c r="M289" s="297"/>
      <c r="N289" s="297"/>
      <c r="O289" s="295">
        <v>0</v>
      </c>
    </row>
    <row r="290" spans="1:15" ht="26.25" thickBot="1" x14ac:dyDescent="0.25">
      <c r="A290" s="301" t="s">
        <v>879</v>
      </c>
      <c r="B290" s="333" t="s">
        <v>880</v>
      </c>
      <c r="C290" s="334"/>
      <c r="D290" s="335"/>
      <c r="E290" s="297"/>
      <c r="F290" s="297"/>
      <c r="G290" s="297"/>
      <c r="H290" s="297"/>
      <c r="I290" s="297"/>
      <c r="J290" s="297"/>
      <c r="K290" s="297"/>
      <c r="L290" s="297"/>
      <c r="M290" s="297"/>
      <c r="N290" s="297"/>
      <c r="O290" s="295">
        <v>0</v>
      </c>
    </row>
    <row r="291" spans="1:15" ht="27" customHeight="1" thickBot="1" x14ac:dyDescent="0.25">
      <c r="A291" s="301" t="s">
        <v>881</v>
      </c>
      <c r="B291" s="333" t="s">
        <v>882</v>
      </c>
      <c r="C291" s="334"/>
      <c r="D291" s="335"/>
      <c r="E291" s="297"/>
      <c r="F291" s="297"/>
      <c r="G291" s="297"/>
      <c r="H291" s="297"/>
      <c r="I291" s="297"/>
      <c r="J291" s="297"/>
      <c r="K291" s="297"/>
      <c r="L291" s="297"/>
      <c r="M291" s="297"/>
      <c r="N291" s="297"/>
      <c r="O291" s="295">
        <v>0</v>
      </c>
    </row>
    <row r="292" spans="1:15" ht="26.25" thickBot="1" x14ac:dyDescent="0.25">
      <c r="A292" s="301" t="s">
        <v>883</v>
      </c>
      <c r="B292" s="333" t="s">
        <v>884</v>
      </c>
      <c r="C292" s="334"/>
      <c r="D292" s="335"/>
      <c r="E292" s="297"/>
      <c r="F292" s="297"/>
      <c r="G292" s="297"/>
      <c r="H292" s="297"/>
      <c r="I292" s="297"/>
      <c r="J292" s="297"/>
      <c r="K292" s="297"/>
      <c r="L292" s="297"/>
      <c r="M292" s="297"/>
      <c r="N292" s="297"/>
      <c r="O292" s="295">
        <v>0</v>
      </c>
    </row>
    <row r="293" spans="1:15" ht="13.5" thickBot="1" x14ac:dyDescent="0.25">
      <c r="A293" s="300" t="s">
        <v>885</v>
      </c>
      <c r="B293" s="333" t="s">
        <v>886</v>
      </c>
      <c r="C293" s="334"/>
      <c r="D293" s="335"/>
      <c r="E293" s="297"/>
      <c r="F293" s="297"/>
      <c r="G293" s="297"/>
      <c r="H293" s="297"/>
      <c r="I293" s="297"/>
      <c r="J293" s="297"/>
      <c r="K293" s="297"/>
      <c r="L293" s="297"/>
      <c r="M293" s="297"/>
      <c r="N293" s="297"/>
      <c r="O293" s="295">
        <v>0</v>
      </c>
    </row>
    <row r="294" spans="1:15" ht="13.5" thickBot="1" x14ac:dyDescent="0.25">
      <c r="A294" s="339" t="s">
        <v>887</v>
      </c>
      <c r="B294" s="333" t="s">
        <v>888</v>
      </c>
      <c r="C294" s="334"/>
      <c r="D294" s="335"/>
      <c r="E294" s="297"/>
      <c r="F294" s="297"/>
      <c r="G294" s="297"/>
      <c r="H294" s="297"/>
      <c r="I294" s="297"/>
      <c r="J294" s="297"/>
      <c r="K294" s="297"/>
      <c r="L294" s="297"/>
      <c r="M294" s="297"/>
      <c r="N294" s="297"/>
      <c r="O294" s="295">
        <v>0</v>
      </c>
    </row>
    <row r="295" spans="1:15" ht="29.25" customHeight="1" thickBot="1" x14ac:dyDescent="0.25">
      <c r="A295" s="339" t="s">
        <v>889</v>
      </c>
      <c r="B295" s="333" t="s">
        <v>890</v>
      </c>
      <c r="C295" s="334"/>
      <c r="D295" s="335"/>
      <c r="E295" s="297"/>
      <c r="F295" s="297"/>
      <c r="G295" s="297"/>
      <c r="H295" s="297"/>
      <c r="I295" s="297"/>
      <c r="J295" s="297"/>
      <c r="K295" s="297"/>
      <c r="L295" s="297"/>
      <c r="M295" s="297"/>
      <c r="N295" s="297"/>
      <c r="O295" s="295">
        <v>0</v>
      </c>
    </row>
    <row r="296" spans="1:15" ht="13.5" thickBot="1" x14ac:dyDescent="0.25">
      <c r="A296" s="339" t="s">
        <v>891</v>
      </c>
      <c r="B296" s="333" t="s">
        <v>245</v>
      </c>
      <c r="C296" s="334"/>
      <c r="D296" s="335"/>
      <c r="E296" s="297"/>
      <c r="F296" s="297"/>
      <c r="G296" s="297"/>
      <c r="H296" s="297"/>
      <c r="I296" s="297"/>
      <c r="J296" s="297"/>
      <c r="K296" s="297"/>
      <c r="L296" s="297"/>
      <c r="M296" s="297"/>
      <c r="N296" s="297"/>
      <c r="O296" s="298">
        <v>0</v>
      </c>
    </row>
    <row r="297" spans="1:15" x14ac:dyDescent="0.2">
      <c r="A297" s="1243" t="s">
        <v>892</v>
      </c>
      <c r="B297" s="1244"/>
      <c r="C297" s="1247">
        <v>0</v>
      </c>
      <c r="D297" s="1247">
        <v>0</v>
      </c>
      <c r="E297" s="1239">
        <v>0</v>
      </c>
      <c r="F297" s="1239">
        <v>0</v>
      </c>
      <c r="G297" s="1239">
        <v>0</v>
      </c>
      <c r="H297" s="1239">
        <v>0</v>
      </c>
      <c r="I297" s="1239">
        <v>0</v>
      </c>
      <c r="J297" s="1239">
        <v>0</v>
      </c>
      <c r="K297" s="1239">
        <v>0</v>
      </c>
      <c r="L297" s="1239">
        <v>0</v>
      </c>
      <c r="M297" s="1239">
        <v>0</v>
      </c>
      <c r="N297" s="1239">
        <v>0</v>
      </c>
      <c r="O297" s="1251">
        <v>0</v>
      </c>
    </row>
    <row r="298" spans="1:15" ht="13.5" thickBot="1" x14ac:dyDescent="0.25">
      <c r="A298" s="1245"/>
      <c r="B298" s="1246"/>
      <c r="C298" s="1248"/>
      <c r="D298" s="1248"/>
      <c r="E298" s="1240"/>
      <c r="F298" s="1240"/>
      <c r="G298" s="1240"/>
      <c r="H298" s="1240"/>
      <c r="I298" s="1240"/>
      <c r="J298" s="1240"/>
      <c r="K298" s="1240"/>
      <c r="L298" s="1240"/>
      <c r="M298" s="1240"/>
      <c r="N298" s="1240"/>
      <c r="O298" s="1252"/>
    </row>
    <row r="299" spans="1:15" ht="26.25" thickBot="1" x14ac:dyDescent="0.25">
      <c r="A299" s="301" t="s">
        <v>893</v>
      </c>
      <c r="B299" s="333" t="s">
        <v>894</v>
      </c>
      <c r="C299" s="334"/>
      <c r="D299" s="335"/>
      <c r="E299" s="297"/>
      <c r="F299" s="297"/>
      <c r="G299" s="297"/>
      <c r="H299" s="297"/>
      <c r="I299" s="297"/>
      <c r="J299" s="297"/>
      <c r="K299" s="297"/>
      <c r="L299" s="297"/>
      <c r="M299" s="297"/>
      <c r="N299" s="297"/>
      <c r="O299" s="295">
        <v>0</v>
      </c>
    </row>
    <row r="300" spans="1:15" ht="39" thickBot="1" x14ac:dyDescent="0.25">
      <c r="A300" s="301" t="s">
        <v>895</v>
      </c>
      <c r="B300" s="333" t="s">
        <v>896</v>
      </c>
      <c r="C300" s="334"/>
      <c r="D300" s="335"/>
      <c r="E300" s="297"/>
      <c r="F300" s="297"/>
      <c r="G300" s="297"/>
      <c r="H300" s="297"/>
      <c r="I300" s="297"/>
      <c r="J300" s="297"/>
      <c r="K300" s="297"/>
      <c r="L300" s="297"/>
      <c r="M300" s="297"/>
      <c r="N300" s="297"/>
      <c r="O300" s="295">
        <v>0</v>
      </c>
    </row>
    <row r="301" spans="1:15" ht="26.25" thickBot="1" x14ac:dyDescent="0.25">
      <c r="A301" s="301" t="s">
        <v>897</v>
      </c>
      <c r="B301" s="333" t="s">
        <v>898</v>
      </c>
      <c r="C301" s="334"/>
      <c r="D301" s="335"/>
      <c r="E301" s="297"/>
      <c r="F301" s="297"/>
      <c r="G301" s="297"/>
      <c r="H301" s="297"/>
      <c r="I301" s="297"/>
      <c r="J301" s="297"/>
      <c r="K301" s="297"/>
      <c r="L301" s="297"/>
      <c r="M301" s="297"/>
      <c r="N301" s="297"/>
      <c r="O301" s="295">
        <v>0</v>
      </c>
    </row>
    <row r="302" spans="1:15" ht="13.5" thickBot="1" x14ac:dyDescent="0.25">
      <c r="A302" s="301" t="s">
        <v>899</v>
      </c>
      <c r="B302" s="333" t="s">
        <v>900</v>
      </c>
      <c r="C302" s="334"/>
      <c r="D302" s="335"/>
      <c r="E302" s="297"/>
      <c r="F302" s="297"/>
      <c r="G302" s="297"/>
      <c r="H302" s="297"/>
      <c r="I302" s="297"/>
      <c r="J302" s="297"/>
      <c r="K302" s="297"/>
      <c r="L302" s="297"/>
      <c r="M302" s="297"/>
      <c r="N302" s="297"/>
      <c r="O302" s="295">
        <v>0</v>
      </c>
    </row>
    <row r="303" spans="1:15" ht="26.25" thickBot="1" x14ac:dyDescent="0.25">
      <c r="A303" s="301" t="s">
        <v>901</v>
      </c>
      <c r="B303" s="333" t="s">
        <v>902</v>
      </c>
      <c r="C303" s="334"/>
      <c r="D303" s="335"/>
      <c r="E303" s="297"/>
      <c r="F303" s="297"/>
      <c r="G303" s="297"/>
      <c r="H303" s="297"/>
      <c r="I303" s="297"/>
      <c r="J303" s="297"/>
      <c r="K303" s="297"/>
      <c r="L303" s="297"/>
      <c r="M303" s="297"/>
      <c r="N303" s="297"/>
      <c r="O303" s="295">
        <v>0</v>
      </c>
    </row>
    <row r="304" spans="1:15" ht="26.25" thickBot="1" x14ac:dyDescent="0.25">
      <c r="A304" s="301" t="s">
        <v>903</v>
      </c>
      <c r="B304" s="333" t="s">
        <v>904</v>
      </c>
      <c r="C304" s="334"/>
      <c r="D304" s="335"/>
      <c r="E304" s="297"/>
      <c r="F304" s="297"/>
      <c r="G304" s="297"/>
      <c r="H304" s="297"/>
      <c r="I304" s="297"/>
      <c r="J304" s="297"/>
      <c r="K304" s="297"/>
      <c r="L304" s="297"/>
      <c r="M304" s="297"/>
      <c r="N304" s="297"/>
      <c r="O304" s="295">
        <v>0</v>
      </c>
    </row>
    <row r="305" spans="1:15" ht="26.25" thickBot="1" x14ac:dyDescent="0.25">
      <c r="A305" s="301" t="s">
        <v>905</v>
      </c>
      <c r="B305" s="333" t="s">
        <v>906</v>
      </c>
      <c r="C305" s="334"/>
      <c r="D305" s="335"/>
      <c r="E305" s="297"/>
      <c r="F305" s="297"/>
      <c r="G305" s="297"/>
      <c r="H305" s="297"/>
      <c r="I305" s="297"/>
      <c r="J305" s="297"/>
      <c r="K305" s="297"/>
      <c r="L305" s="297"/>
      <c r="M305" s="297"/>
      <c r="N305" s="297"/>
      <c r="O305" s="295">
        <v>0</v>
      </c>
    </row>
    <row r="306" spans="1:15" ht="13.5" thickBot="1" x14ac:dyDescent="0.25">
      <c r="A306" s="301" t="s">
        <v>907</v>
      </c>
      <c r="B306" s="333" t="s">
        <v>908</v>
      </c>
      <c r="C306" s="334"/>
      <c r="D306" s="335"/>
      <c r="E306" s="297"/>
      <c r="F306" s="297"/>
      <c r="G306" s="297"/>
      <c r="H306" s="297"/>
      <c r="I306" s="297"/>
      <c r="J306" s="297"/>
      <c r="K306" s="297"/>
      <c r="L306" s="297"/>
      <c r="M306" s="297"/>
      <c r="N306" s="297"/>
      <c r="O306" s="295">
        <v>0</v>
      </c>
    </row>
    <row r="307" spans="1:15" ht="13.5" thickBot="1" x14ac:dyDescent="0.25">
      <c r="A307" s="300" t="s">
        <v>909</v>
      </c>
      <c r="B307" s="333" t="s">
        <v>910</v>
      </c>
      <c r="C307" s="334"/>
      <c r="D307" s="335"/>
      <c r="E307" s="297"/>
      <c r="F307" s="297"/>
      <c r="G307" s="297"/>
      <c r="H307" s="297"/>
      <c r="I307" s="297"/>
      <c r="J307" s="297"/>
      <c r="K307" s="297"/>
      <c r="L307" s="297"/>
      <c r="M307" s="297"/>
      <c r="N307" s="297"/>
      <c r="O307" s="298">
        <v>0</v>
      </c>
    </row>
    <row r="308" spans="1:15" ht="13.5" thickBot="1" x14ac:dyDescent="0.25">
      <c r="A308" s="1228" t="s">
        <v>911</v>
      </c>
      <c r="B308" s="1229"/>
      <c r="C308" s="340">
        <v>0</v>
      </c>
      <c r="D308" s="341">
        <v>0</v>
      </c>
      <c r="E308" s="303">
        <v>0</v>
      </c>
      <c r="F308" s="303">
        <v>0</v>
      </c>
      <c r="G308" s="303">
        <v>0</v>
      </c>
      <c r="H308" s="303">
        <v>0</v>
      </c>
      <c r="I308" s="303">
        <v>0</v>
      </c>
      <c r="J308" s="303">
        <v>0</v>
      </c>
      <c r="K308" s="303">
        <v>0</v>
      </c>
      <c r="L308" s="303">
        <v>0</v>
      </c>
      <c r="M308" s="303">
        <v>0</v>
      </c>
      <c r="N308" s="303">
        <v>0</v>
      </c>
      <c r="O308" s="304">
        <v>0</v>
      </c>
    </row>
    <row r="309" spans="1:15" ht="13.5" thickBot="1" x14ac:dyDescent="0.25">
      <c r="A309" s="1228" t="s">
        <v>744</v>
      </c>
      <c r="B309" s="1229"/>
      <c r="C309" s="340">
        <v>0</v>
      </c>
      <c r="D309" s="341">
        <v>0</v>
      </c>
      <c r="E309" s="303">
        <v>0</v>
      </c>
      <c r="F309" s="303">
        <v>0</v>
      </c>
      <c r="G309" s="303">
        <v>0</v>
      </c>
      <c r="H309" s="303">
        <v>0</v>
      </c>
      <c r="I309" s="303">
        <v>0</v>
      </c>
      <c r="J309" s="303">
        <v>0</v>
      </c>
      <c r="K309" s="303">
        <v>0</v>
      </c>
      <c r="L309" s="303">
        <v>0</v>
      </c>
      <c r="M309" s="303">
        <v>0</v>
      </c>
      <c r="N309" s="303">
        <v>0</v>
      </c>
      <c r="O309" s="303">
        <v>0</v>
      </c>
    </row>
    <row r="310" spans="1:15" ht="13.5" thickBot="1" x14ac:dyDescent="0.25"/>
    <row r="311" spans="1:15" ht="13.5" thickBot="1" x14ac:dyDescent="0.25">
      <c r="A311" s="1230" t="s">
        <v>686</v>
      </c>
      <c r="B311" s="1231"/>
      <c r="C311" s="1232"/>
      <c r="D311" s="216" t="s">
        <v>687</v>
      </c>
      <c r="E311" s="1230" t="s">
        <v>688</v>
      </c>
      <c r="F311" s="1232"/>
    </row>
    <row r="312" spans="1:15" ht="13.5" thickBot="1" x14ac:dyDescent="0.25">
      <c r="A312" s="211"/>
      <c r="B312" s="212"/>
      <c r="C312" s="212"/>
      <c r="D312" s="212"/>
      <c r="E312" s="212"/>
      <c r="F312" s="212"/>
    </row>
    <row r="313" spans="1:15" ht="13.5" thickBot="1" x14ac:dyDescent="0.25">
      <c r="A313" s="213" t="s">
        <v>689</v>
      </c>
      <c r="B313" s="214" t="s">
        <v>689</v>
      </c>
      <c r="C313" s="214" t="s">
        <v>689</v>
      </c>
      <c r="D313" s="214" t="s">
        <v>689</v>
      </c>
      <c r="E313" s="214" t="s">
        <v>689</v>
      </c>
      <c r="F313" s="1221" t="s">
        <v>690</v>
      </c>
    </row>
    <row r="314" spans="1:15" ht="13.5" thickBot="1" x14ac:dyDescent="0.25">
      <c r="A314" s="213" t="s">
        <v>691</v>
      </c>
      <c r="B314" s="214" t="s">
        <v>692</v>
      </c>
      <c r="C314" s="214" t="s">
        <v>693</v>
      </c>
      <c r="D314" s="214" t="s">
        <v>914</v>
      </c>
      <c r="E314" s="214" t="s">
        <v>695</v>
      </c>
      <c r="F314" s="1222"/>
    </row>
    <row r="316" spans="1:15" x14ac:dyDescent="0.2">
      <c r="A316" s="1220" t="s">
        <v>937</v>
      </c>
      <c r="B316" s="1220"/>
      <c r="C316" s="1220"/>
      <c r="D316" s="1220"/>
      <c r="E316" s="1220"/>
      <c r="F316" s="1220"/>
      <c r="G316" s="1220"/>
      <c r="H316" s="1220"/>
      <c r="I316" s="7"/>
    </row>
    <row r="317" spans="1:15" x14ac:dyDescent="0.2">
      <c r="A317" s="1225" t="s">
        <v>922</v>
      </c>
      <c r="B317" s="1225"/>
      <c r="C317" s="1225"/>
      <c r="D317" s="1225"/>
      <c r="E317" s="1225"/>
      <c r="F317" s="1225"/>
      <c r="G317" s="1225"/>
      <c r="H317" s="1225"/>
      <c r="I317" s="1225"/>
    </row>
    <row r="318" spans="1:15" x14ac:dyDescent="0.2">
      <c r="A318" s="1220" t="s">
        <v>754</v>
      </c>
      <c r="B318" s="1220"/>
      <c r="C318" s="1220"/>
      <c r="D318" s="1220"/>
      <c r="E318" s="7"/>
      <c r="F318" s="7"/>
      <c r="G318" s="7"/>
      <c r="H318" s="7"/>
      <c r="I318" s="7"/>
    </row>
    <row r="319" spans="1:15" x14ac:dyDescent="0.2">
      <c r="A319" s="235"/>
    </row>
    <row r="320" spans="1:15" x14ac:dyDescent="0.2">
      <c r="A320" s="1213" t="s">
        <v>923</v>
      </c>
      <c r="B320" s="1213"/>
      <c r="C320" s="1213"/>
      <c r="D320" s="1213"/>
      <c r="E320" s="1213"/>
      <c r="F320" s="1213"/>
      <c r="G320" s="1213"/>
      <c r="H320" s="1213"/>
    </row>
    <row r="321" spans="1:15" ht="13.5" thickBot="1" x14ac:dyDescent="0.25">
      <c r="A321" s="236"/>
    </row>
    <row r="322" spans="1:15" ht="15.75" thickBot="1" x14ac:dyDescent="0.25">
      <c r="A322" s="1228" t="s">
        <v>748</v>
      </c>
      <c r="B322" s="1250"/>
      <c r="C322" s="312"/>
      <c r="D322" s="312"/>
      <c r="E322" s="272"/>
      <c r="F322" s="272"/>
      <c r="G322" s="272"/>
      <c r="H322" s="272"/>
      <c r="I322" s="272"/>
      <c r="J322" s="272"/>
      <c r="K322" s="272"/>
      <c r="L322" s="272"/>
      <c r="M322" s="272"/>
      <c r="N322" s="272"/>
      <c r="O322" s="207"/>
    </row>
    <row r="323" spans="1:15" ht="13.5" thickBot="1" x14ac:dyDescent="0.25">
      <c r="A323" s="1228" t="s">
        <v>242</v>
      </c>
      <c r="B323" s="1250"/>
      <c r="C323" s="342" t="s">
        <v>684</v>
      </c>
      <c r="D323" s="342" t="s">
        <v>247</v>
      </c>
      <c r="E323" s="289" t="s">
        <v>248</v>
      </c>
      <c r="F323" s="289" t="s">
        <v>249</v>
      </c>
      <c r="G323" s="289" t="s">
        <v>749</v>
      </c>
      <c r="H323" s="289" t="s">
        <v>750</v>
      </c>
      <c r="I323" s="289" t="s">
        <v>252</v>
      </c>
      <c r="J323" s="289" t="s">
        <v>253</v>
      </c>
      <c r="K323" s="289" t="s">
        <v>254</v>
      </c>
      <c r="L323" s="289" t="s">
        <v>255</v>
      </c>
      <c r="M323" s="289" t="s">
        <v>256</v>
      </c>
      <c r="N323" s="290" t="s">
        <v>257</v>
      </c>
      <c r="O323" s="219" t="s">
        <v>65</v>
      </c>
    </row>
    <row r="324" spans="1:15" ht="13.5" thickBot="1" x14ac:dyDescent="0.25">
      <c r="A324" s="1226" t="s">
        <v>697</v>
      </c>
      <c r="B324" s="1227"/>
      <c r="C324" s="343">
        <v>0</v>
      </c>
      <c r="D324" s="343">
        <v>0</v>
      </c>
      <c r="E324" s="344">
        <v>0</v>
      </c>
      <c r="F324" s="344">
        <v>0</v>
      </c>
      <c r="G324" s="344">
        <v>0</v>
      </c>
      <c r="H324" s="344">
        <v>0</v>
      </c>
      <c r="I324" s="344">
        <v>0</v>
      </c>
      <c r="J324" s="344">
        <v>0</v>
      </c>
      <c r="K324" s="344">
        <v>0</v>
      </c>
      <c r="L324" s="344">
        <v>0</v>
      </c>
      <c r="M324" s="344">
        <v>0</v>
      </c>
      <c r="N324" s="345">
        <v>0</v>
      </c>
      <c r="O324" s="222">
        <v>0</v>
      </c>
    </row>
    <row r="325" spans="1:15" ht="13.5" thickBot="1" x14ac:dyDescent="0.25">
      <c r="A325" s="1233" t="s">
        <v>754</v>
      </c>
      <c r="B325" s="1234"/>
      <c r="C325" s="346"/>
      <c r="D325" s="346"/>
      <c r="E325" s="347"/>
      <c r="F325" s="347"/>
      <c r="G325" s="347"/>
      <c r="H325" s="347"/>
      <c r="I325" s="347"/>
      <c r="J325" s="347"/>
      <c r="K325" s="347"/>
      <c r="L325" s="347"/>
      <c r="M325" s="347"/>
      <c r="N325" s="347"/>
      <c r="O325" s="227">
        <v>0</v>
      </c>
    </row>
    <row r="326" spans="1:15" ht="13.5" thickBot="1" x14ac:dyDescent="0.25">
      <c r="A326" s="1226" t="s">
        <v>756</v>
      </c>
      <c r="B326" s="1227"/>
      <c r="C326" s="331">
        <v>0</v>
      </c>
      <c r="D326" s="331">
        <v>0</v>
      </c>
      <c r="E326" s="295">
        <v>0</v>
      </c>
      <c r="F326" s="295">
        <v>0</v>
      </c>
      <c r="G326" s="295">
        <v>0</v>
      </c>
      <c r="H326" s="295">
        <v>0</v>
      </c>
      <c r="I326" s="295">
        <v>0</v>
      </c>
      <c r="J326" s="295">
        <v>0</v>
      </c>
      <c r="K326" s="295">
        <v>0</v>
      </c>
      <c r="L326" s="295">
        <v>0</v>
      </c>
      <c r="M326" s="295">
        <v>0</v>
      </c>
      <c r="N326" s="295">
        <v>0</v>
      </c>
      <c r="O326" s="226">
        <v>0</v>
      </c>
    </row>
    <row r="327" spans="1:15" ht="15.75" thickBot="1" x14ac:dyDescent="0.25">
      <c r="A327" s="1249"/>
      <c r="B327" s="1249"/>
      <c r="C327" s="312"/>
      <c r="D327" s="312"/>
      <c r="E327" s="272"/>
      <c r="F327" s="272"/>
      <c r="G327" s="272"/>
      <c r="H327" s="272"/>
      <c r="I327" s="272"/>
      <c r="J327" s="272"/>
      <c r="K327" s="272"/>
      <c r="L327" s="272"/>
      <c r="M327" s="272"/>
      <c r="N327" s="272"/>
      <c r="O327" s="207"/>
    </row>
    <row r="328" spans="1:15" ht="13.5" thickBot="1" x14ac:dyDescent="0.25">
      <c r="A328" s="1226" t="s">
        <v>913</v>
      </c>
      <c r="B328" s="1227"/>
      <c r="C328" s="324"/>
      <c r="D328" s="324"/>
      <c r="E328" s="325"/>
      <c r="F328" s="325"/>
      <c r="G328" s="325"/>
      <c r="H328" s="325"/>
      <c r="I328" s="325"/>
      <c r="J328" s="325"/>
      <c r="K328" s="325"/>
      <c r="L328" s="325"/>
      <c r="M328" s="325"/>
      <c r="N328" s="325"/>
      <c r="O328" s="223"/>
    </row>
    <row r="329" spans="1:15" ht="13.5" thickBot="1" x14ac:dyDescent="0.25">
      <c r="A329" s="1235" t="s">
        <v>758</v>
      </c>
      <c r="B329" s="1236"/>
      <c r="C329" s="326" t="s">
        <v>684</v>
      </c>
      <c r="D329" s="327" t="s">
        <v>247</v>
      </c>
      <c r="E329" s="292" t="s">
        <v>248</v>
      </c>
      <c r="F329" s="292" t="s">
        <v>249</v>
      </c>
      <c r="G329" s="292" t="s">
        <v>749</v>
      </c>
      <c r="H329" s="292" t="s">
        <v>750</v>
      </c>
      <c r="I329" s="292" t="s">
        <v>252</v>
      </c>
      <c r="J329" s="292" t="s">
        <v>253</v>
      </c>
      <c r="K329" s="292" t="s">
        <v>254</v>
      </c>
      <c r="L329" s="292" t="s">
        <v>255</v>
      </c>
      <c r="M329" s="292" t="s">
        <v>256</v>
      </c>
      <c r="N329" s="293" t="s">
        <v>257</v>
      </c>
      <c r="O329" s="219" t="s">
        <v>65</v>
      </c>
    </row>
    <row r="330" spans="1:15" ht="13.5" thickBot="1" x14ac:dyDescent="0.25">
      <c r="A330" s="328" t="s">
        <v>759</v>
      </c>
      <c r="B330" s="348"/>
      <c r="C330" s="331">
        <v>0</v>
      </c>
      <c r="D330" s="331">
        <v>0</v>
      </c>
      <c r="E330" s="295">
        <v>0</v>
      </c>
      <c r="F330" s="295">
        <v>0</v>
      </c>
      <c r="G330" s="295">
        <v>0</v>
      </c>
      <c r="H330" s="295">
        <v>0</v>
      </c>
      <c r="I330" s="295">
        <v>0</v>
      </c>
      <c r="J330" s="295">
        <v>0</v>
      </c>
      <c r="K330" s="295">
        <v>0</v>
      </c>
      <c r="L330" s="295">
        <v>0</v>
      </c>
      <c r="M330" s="295">
        <v>0</v>
      </c>
      <c r="N330" s="295">
        <v>0</v>
      </c>
      <c r="O330" s="226">
        <v>0</v>
      </c>
    </row>
    <row r="331" spans="1:15" ht="26.25" thickBot="1" x14ac:dyDescent="0.25">
      <c r="A331" s="332" t="s">
        <v>760</v>
      </c>
      <c r="B331" s="333" t="s">
        <v>761</v>
      </c>
      <c r="C331" s="334"/>
      <c r="D331" s="335"/>
      <c r="E331" s="297"/>
      <c r="F331" s="297"/>
      <c r="G331" s="297"/>
      <c r="H331" s="297"/>
      <c r="I331" s="297"/>
      <c r="J331" s="297"/>
      <c r="K331" s="297"/>
      <c r="L331" s="297"/>
      <c r="M331" s="297"/>
      <c r="N331" s="297"/>
      <c r="O331" s="226">
        <v>0</v>
      </c>
    </row>
    <row r="332" spans="1:15" ht="26.25" thickBot="1" x14ac:dyDescent="0.25">
      <c r="A332" s="301" t="s">
        <v>762</v>
      </c>
      <c r="B332" s="333" t="s">
        <v>763</v>
      </c>
      <c r="C332" s="334"/>
      <c r="D332" s="335"/>
      <c r="E332" s="297"/>
      <c r="F332" s="297"/>
      <c r="G332" s="297"/>
      <c r="H332" s="297"/>
      <c r="I332" s="297"/>
      <c r="J332" s="297"/>
      <c r="K332" s="297"/>
      <c r="L332" s="297"/>
      <c r="M332" s="297"/>
      <c r="N332" s="297"/>
      <c r="O332" s="226">
        <v>0</v>
      </c>
    </row>
    <row r="333" spans="1:15" ht="26.25" thickBot="1" x14ac:dyDescent="0.25">
      <c r="A333" s="301" t="s">
        <v>764</v>
      </c>
      <c r="B333" s="333" t="s">
        <v>765</v>
      </c>
      <c r="C333" s="334"/>
      <c r="D333" s="335"/>
      <c r="E333" s="297"/>
      <c r="F333" s="297"/>
      <c r="G333" s="297"/>
      <c r="H333" s="297"/>
      <c r="I333" s="297"/>
      <c r="J333" s="297"/>
      <c r="K333" s="297"/>
      <c r="L333" s="297"/>
      <c r="M333" s="297"/>
      <c r="N333" s="297"/>
      <c r="O333" s="226">
        <v>0</v>
      </c>
    </row>
    <row r="334" spans="1:15" ht="13.5" thickBot="1" x14ac:dyDescent="0.25">
      <c r="A334" s="301" t="s">
        <v>766</v>
      </c>
      <c r="B334" s="333" t="s">
        <v>243</v>
      </c>
      <c r="C334" s="334"/>
      <c r="D334" s="335"/>
      <c r="E334" s="297"/>
      <c r="F334" s="297"/>
      <c r="G334" s="297"/>
      <c r="H334" s="297"/>
      <c r="I334" s="297"/>
      <c r="J334" s="297"/>
      <c r="K334" s="297"/>
      <c r="L334" s="297"/>
      <c r="M334" s="297"/>
      <c r="N334" s="297"/>
      <c r="O334" s="226">
        <v>0</v>
      </c>
    </row>
    <row r="335" spans="1:15" ht="13.5" thickBot="1" x14ac:dyDescent="0.25">
      <c r="A335" s="301" t="s">
        <v>767</v>
      </c>
      <c r="B335" s="333" t="s">
        <v>768</v>
      </c>
      <c r="C335" s="334"/>
      <c r="D335" s="335"/>
      <c r="E335" s="297"/>
      <c r="F335" s="297"/>
      <c r="G335" s="297"/>
      <c r="H335" s="297"/>
      <c r="I335" s="297"/>
      <c r="J335" s="297"/>
      <c r="K335" s="297"/>
      <c r="L335" s="297"/>
      <c r="M335" s="297"/>
      <c r="N335" s="297"/>
      <c r="O335" s="226">
        <v>0</v>
      </c>
    </row>
    <row r="336" spans="1:15" ht="13.5" thickBot="1" x14ac:dyDescent="0.25">
      <c r="A336" s="301" t="s">
        <v>769</v>
      </c>
      <c r="B336" s="333" t="s">
        <v>770</v>
      </c>
      <c r="C336" s="334"/>
      <c r="D336" s="335"/>
      <c r="E336" s="297"/>
      <c r="F336" s="297"/>
      <c r="G336" s="297"/>
      <c r="H336" s="297"/>
      <c r="I336" s="297"/>
      <c r="J336" s="297"/>
      <c r="K336" s="297"/>
      <c r="L336" s="297"/>
      <c r="M336" s="297"/>
      <c r="N336" s="297"/>
      <c r="O336" s="226">
        <v>0</v>
      </c>
    </row>
    <row r="337" spans="1:15" ht="26.25" thickBot="1" x14ac:dyDescent="0.25">
      <c r="A337" s="301" t="s">
        <v>771</v>
      </c>
      <c r="B337" s="333" t="s">
        <v>772</v>
      </c>
      <c r="C337" s="334"/>
      <c r="D337" s="335"/>
      <c r="E337" s="297"/>
      <c r="F337" s="297"/>
      <c r="G337" s="297"/>
      <c r="H337" s="297"/>
      <c r="I337" s="297"/>
      <c r="J337" s="297"/>
      <c r="K337" s="297"/>
      <c r="L337" s="297"/>
      <c r="M337" s="297"/>
      <c r="N337" s="297"/>
      <c r="O337" s="226">
        <v>0</v>
      </c>
    </row>
    <row r="338" spans="1:15" ht="13.5" thickBot="1" x14ac:dyDescent="0.25">
      <c r="A338" s="300" t="s">
        <v>773</v>
      </c>
      <c r="B338" s="333" t="s">
        <v>774</v>
      </c>
      <c r="C338" s="334"/>
      <c r="D338" s="335"/>
      <c r="E338" s="297"/>
      <c r="F338" s="297"/>
      <c r="G338" s="297"/>
      <c r="H338" s="297"/>
      <c r="I338" s="297"/>
      <c r="J338" s="297"/>
      <c r="K338" s="297"/>
      <c r="L338" s="297"/>
      <c r="M338" s="297"/>
      <c r="N338" s="297"/>
      <c r="O338" s="224">
        <v>0</v>
      </c>
    </row>
    <row r="339" spans="1:15" ht="13.5" thickBot="1" x14ac:dyDescent="0.25">
      <c r="A339" s="336" t="s">
        <v>775</v>
      </c>
      <c r="B339" s="337"/>
      <c r="C339" s="330">
        <v>0</v>
      </c>
      <c r="D339" s="331">
        <v>0</v>
      </c>
      <c r="E339" s="295">
        <v>0</v>
      </c>
      <c r="F339" s="295">
        <v>0</v>
      </c>
      <c r="G339" s="295">
        <v>0</v>
      </c>
      <c r="H339" s="295">
        <v>0</v>
      </c>
      <c r="I339" s="295">
        <v>0</v>
      </c>
      <c r="J339" s="295">
        <v>0</v>
      </c>
      <c r="K339" s="295">
        <v>0</v>
      </c>
      <c r="L339" s="295">
        <v>0</v>
      </c>
      <c r="M339" s="295">
        <v>0</v>
      </c>
      <c r="N339" s="295">
        <v>0</v>
      </c>
      <c r="O339" s="227">
        <v>0</v>
      </c>
    </row>
    <row r="340" spans="1:15" ht="34.5" customHeight="1" thickBot="1" x14ac:dyDescent="0.25">
      <c r="A340" s="301" t="s">
        <v>776</v>
      </c>
      <c r="B340" s="333" t="s">
        <v>777</v>
      </c>
      <c r="C340" s="334"/>
      <c r="D340" s="335"/>
      <c r="E340" s="297"/>
      <c r="F340" s="297"/>
      <c r="G340" s="297"/>
      <c r="H340" s="297"/>
      <c r="I340" s="297"/>
      <c r="J340" s="297"/>
      <c r="K340" s="297"/>
      <c r="L340" s="297"/>
      <c r="M340" s="297"/>
      <c r="N340" s="297"/>
      <c r="O340" s="226">
        <v>0</v>
      </c>
    </row>
    <row r="341" spans="1:15" ht="13.5" thickBot="1" x14ac:dyDescent="0.25">
      <c r="A341" s="301" t="s">
        <v>778</v>
      </c>
      <c r="B341" s="333" t="s">
        <v>779</v>
      </c>
      <c r="C341" s="334"/>
      <c r="D341" s="335"/>
      <c r="E341" s="297"/>
      <c r="F341" s="297"/>
      <c r="G341" s="297"/>
      <c r="H341" s="297"/>
      <c r="I341" s="297"/>
      <c r="J341" s="297"/>
      <c r="K341" s="297"/>
      <c r="L341" s="297"/>
      <c r="M341" s="297"/>
      <c r="N341" s="297"/>
      <c r="O341" s="226">
        <v>0</v>
      </c>
    </row>
    <row r="342" spans="1:15" ht="29.25" customHeight="1" thickBot="1" x14ac:dyDescent="0.25">
      <c r="A342" s="301" t="s">
        <v>780</v>
      </c>
      <c r="B342" s="333" t="s">
        <v>781</v>
      </c>
      <c r="C342" s="334"/>
      <c r="D342" s="335"/>
      <c r="E342" s="297"/>
      <c r="F342" s="297"/>
      <c r="G342" s="297"/>
      <c r="H342" s="297"/>
      <c r="I342" s="297"/>
      <c r="J342" s="297"/>
      <c r="K342" s="297"/>
      <c r="L342" s="297"/>
      <c r="M342" s="297"/>
      <c r="N342" s="297"/>
      <c r="O342" s="226">
        <v>0</v>
      </c>
    </row>
    <row r="343" spans="1:15" ht="13.5" thickBot="1" x14ac:dyDescent="0.25">
      <c r="A343" s="301" t="s">
        <v>782</v>
      </c>
      <c r="B343" s="333" t="s">
        <v>783</v>
      </c>
      <c r="C343" s="334"/>
      <c r="D343" s="335"/>
      <c r="E343" s="297"/>
      <c r="F343" s="297"/>
      <c r="G343" s="297"/>
      <c r="H343" s="297"/>
      <c r="I343" s="297"/>
      <c r="J343" s="297"/>
      <c r="K343" s="297"/>
      <c r="L343" s="297"/>
      <c r="M343" s="297"/>
      <c r="N343" s="297"/>
      <c r="O343" s="226">
        <v>0</v>
      </c>
    </row>
    <row r="344" spans="1:15" ht="13.5" thickBot="1" x14ac:dyDescent="0.25">
      <c r="A344" s="301" t="s">
        <v>784</v>
      </c>
      <c r="B344" s="333" t="s">
        <v>785</v>
      </c>
      <c r="C344" s="334"/>
      <c r="D344" s="335"/>
      <c r="E344" s="297"/>
      <c r="F344" s="297"/>
      <c r="G344" s="297"/>
      <c r="H344" s="297"/>
      <c r="I344" s="297"/>
      <c r="J344" s="297"/>
      <c r="K344" s="297"/>
      <c r="L344" s="297"/>
      <c r="M344" s="297"/>
      <c r="N344" s="297"/>
      <c r="O344" s="226">
        <v>0</v>
      </c>
    </row>
    <row r="345" spans="1:15" ht="13.5" thickBot="1" x14ac:dyDescent="0.25">
      <c r="A345" s="301" t="s">
        <v>786</v>
      </c>
      <c r="B345" s="333" t="s">
        <v>787</v>
      </c>
      <c r="C345" s="334"/>
      <c r="D345" s="335"/>
      <c r="E345" s="297"/>
      <c r="F345" s="297"/>
      <c r="G345" s="297"/>
      <c r="H345" s="297"/>
      <c r="I345" s="297"/>
      <c r="J345" s="297"/>
      <c r="K345" s="297"/>
      <c r="L345" s="297"/>
      <c r="M345" s="297"/>
      <c r="N345" s="297"/>
      <c r="O345" s="226">
        <v>0</v>
      </c>
    </row>
    <row r="346" spans="1:15" ht="13.5" thickBot="1" x14ac:dyDescent="0.25">
      <c r="A346" s="301" t="s">
        <v>788</v>
      </c>
      <c r="B346" s="333" t="s">
        <v>789</v>
      </c>
      <c r="C346" s="334"/>
      <c r="D346" s="335"/>
      <c r="E346" s="297"/>
      <c r="F346" s="297"/>
      <c r="G346" s="297"/>
      <c r="H346" s="297"/>
      <c r="I346" s="297"/>
      <c r="J346" s="297"/>
      <c r="K346" s="297"/>
      <c r="L346" s="297"/>
      <c r="M346" s="297"/>
      <c r="N346" s="297"/>
      <c r="O346" s="226">
        <v>0</v>
      </c>
    </row>
    <row r="347" spans="1:15" ht="27" customHeight="1" thickBot="1" x14ac:dyDescent="0.25">
      <c r="A347" s="301" t="s">
        <v>790</v>
      </c>
      <c r="B347" s="333" t="s">
        <v>791</v>
      </c>
      <c r="C347" s="334"/>
      <c r="D347" s="335"/>
      <c r="E347" s="297"/>
      <c r="F347" s="297"/>
      <c r="G347" s="297"/>
      <c r="H347" s="297"/>
      <c r="I347" s="297"/>
      <c r="J347" s="297"/>
      <c r="K347" s="297"/>
      <c r="L347" s="297"/>
      <c r="M347" s="297"/>
      <c r="N347" s="297"/>
      <c r="O347" s="226">
        <v>0</v>
      </c>
    </row>
    <row r="348" spans="1:15" ht="13.5" thickBot="1" x14ac:dyDescent="0.25">
      <c r="A348" s="301" t="s">
        <v>792</v>
      </c>
      <c r="B348" s="333" t="s">
        <v>793</v>
      </c>
      <c r="C348" s="334"/>
      <c r="D348" s="335"/>
      <c r="E348" s="297"/>
      <c r="F348" s="297"/>
      <c r="G348" s="297"/>
      <c r="H348" s="297"/>
      <c r="I348" s="297"/>
      <c r="J348" s="297"/>
      <c r="K348" s="297"/>
      <c r="L348" s="297"/>
      <c r="M348" s="297"/>
      <c r="N348" s="297"/>
      <c r="O348" s="226">
        <v>0</v>
      </c>
    </row>
    <row r="349" spans="1:15" ht="13.5" thickBot="1" x14ac:dyDescent="0.25">
      <c r="A349" s="301" t="s">
        <v>794</v>
      </c>
      <c r="B349" s="333" t="s">
        <v>795</v>
      </c>
      <c r="C349" s="334"/>
      <c r="D349" s="335"/>
      <c r="E349" s="297"/>
      <c r="F349" s="297"/>
      <c r="G349" s="297"/>
      <c r="H349" s="297"/>
      <c r="I349" s="297"/>
      <c r="J349" s="297"/>
      <c r="K349" s="297"/>
      <c r="L349" s="297"/>
      <c r="M349" s="297"/>
      <c r="N349" s="297"/>
      <c r="O349" s="226">
        <v>0</v>
      </c>
    </row>
    <row r="350" spans="1:15" ht="13.5" thickBot="1" x14ac:dyDescent="0.25">
      <c r="A350" s="301" t="s">
        <v>796</v>
      </c>
      <c r="B350" s="333" t="s">
        <v>797</v>
      </c>
      <c r="C350" s="334"/>
      <c r="D350" s="335"/>
      <c r="E350" s="297"/>
      <c r="F350" s="297"/>
      <c r="G350" s="297"/>
      <c r="H350" s="297"/>
      <c r="I350" s="297"/>
      <c r="J350" s="297"/>
      <c r="K350" s="297"/>
      <c r="L350" s="297"/>
      <c r="M350" s="297"/>
      <c r="N350" s="297"/>
      <c r="O350" s="226">
        <v>0</v>
      </c>
    </row>
    <row r="351" spans="1:15" ht="13.5" thickBot="1" x14ac:dyDescent="0.25">
      <c r="A351" s="301" t="s">
        <v>798</v>
      </c>
      <c r="B351" s="333" t="s">
        <v>9</v>
      </c>
      <c r="C351" s="334"/>
      <c r="D351" s="335"/>
      <c r="E351" s="297"/>
      <c r="F351" s="297"/>
      <c r="G351" s="297"/>
      <c r="H351" s="297"/>
      <c r="I351" s="297"/>
      <c r="J351" s="297"/>
      <c r="K351" s="297"/>
      <c r="L351" s="297"/>
      <c r="M351" s="297"/>
      <c r="N351" s="297"/>
      <c r="O351" s="226">
        <v>0</v>
      </c>
    </row>
    <row r="352" spans="1:15" ht="26.25" customHeight="1" thickBot="1" x14ac:dyDescent="0.25">
      <c r="A352" s="301" t="s">
        <v>799</v>
      </c>
      <c r="B352" s="333" t="s">
        <v>800</v>
      </c>
      <c r="C352" s="334"/>
      <c r="D352" s="335"/>
      <c r="E352" s="297"/>
      <c r="F352" s="297"/>
      <c r="G352" s="297"/>
      <c r="H352" s="297"/>
      <c r="I352" s="297"/>
      <c r="J352" s="297"/>
      <c r="K352" s="297"/>
      <c r="L352" s="297"/>
      <c r="M352" s="297"/>
      <c r="N352" s="297"/>
      <c r="O352" s="226">
        <v>0</v>
      </c>
    </row>
    <row r="353" spans="1:15" ht="34.5" customHeight="1" thickBot="1" x14ac:dyDescent="0.25">
      <c r="A353" s="301" t="s">
        <v>801</v>
      </c>
      <c r="B353" s="333" t="s">
        <v>802</v>
      </c>
      <c r="C353" s="334"/>
      <c r="D353" s="335"/>
      <c r="E353" s="297"/>
      <c r="F353" s="297"/>
      <c r="G353" s="297"/>
      <c r="H353" s="297"/>
      <c r="I353" s="297"/>
      <c r="J353" s="297"/>
      <c r="K353" s="297"/>
      <c r="L353" s="297"/>
      <c r="M353" s="297"/>
      <c r="N353" s="297"/>
      <c r="O353" s="226">
        <v>0</v>
      </c>
    </row>
    <row r="354" spans="1:15" ht="38.25" customHeight="1" thickBot="1" x14ac:dyDescent="0.25">
      <c r="A354" s="301" t="s">
        <v>803</v>
      </c>
      <c r="B354" s="333" t="s">
        <v>804</v>
      </c>
      <c r="C354" s="334"/>
      <c r="D354" s="335"/>
      <c r="E354" s="297"/>
      <c r="F354" s="297"/>
      <c r="G354" s="297"/>
      <c r="H354" s="297"/>
      <c r="I354" s="297"/>
      <c r="J354" s="297"/>
      <c r="K354" s="297"/>
      <c r="L354" s="297"/>
      <c r="M354" s="297"/>
      <c r="N354" s="297"/>
      <c r="O354" s="226">
        <v>0</v>
      </c>
    </row>
    <row r="355" spans="1:15" ht="23.25" customHeight="1" thickBot="1" x14ac:dyDescent="0.25">
      <c r="A355" s="301" t="s">
        <v>805</v>
      </c>
      <c r="B355" s="333" t="s">
        <v>806</v>
      </c>
      <c r="C355" s="334"/>
      <c r="D355" s="335"/>
      <c r="E355" s="297"/>
      <c r="F355" s="297"/>
      <c r="G355" s="297"/>
      <c r="H355" s="297"/>
      <c r="I355" s="297"/>
      <c r="J355" s="297"/>
      <c r="K355" s="297"/>
      <c r="L355" s="297"/>
      <c r="M355" s="297"/>
      <c r="N355" s="297"/>
      <c r="O355" s="226">
        <v>0</v>
      </c>
    </row>
    <row r="356" spans="1:15" ht="13.5" thickBot="1" x14ac:dyDescent="0.25">
      <c r="A356" s="301" t="s">
        <v>807</v>
      </c>
      <c r="B356" s="333" t="s">
        <v>808</v>
      </c>
      <c r="C356" s="334"/>
      <c r="D356" s="335"/>
      <c r="E356" s="297"/>
      <c r="F356" s="297"/>
      <c r="G356" s="297"/>
      <c r="H356" s="297"/>
      <c r="I356" s="297"/>
      <c r="J356" s="297"/>
      <c r="K356" s="297"/>
      <c r="L356" s="297"/>
      <c r="M356" s="297"/>
      <c r="N356" s="297"/>
      <c r="O356" s="226">
        <v>0</v>
      </c>
    </row>
    <row r="357" spans="1:15" ht="13.5" thickBot="1" x14ac:dyDescent="0.25">
      <c r="A357" s="301" t="s">
        <v>809</v>
      </c>
      <c r="B357" s="333" t="s">
        <v>810</v>
      </c>
      <c r="C357" s="334"/>
      <c r="D357" s="335"/>
      <c r="E357" s="297"/>
      <c r="F357" s="297"/>
      <c r="G357" s="297"/>
      <c r="H357" s="297"/>
      <c r="I357" s="297"/>
      <c r="J357" s="297"/>
      <c r="K357" s="297"/>
      <c r="L357" s="297"/>
      <c r="M357" s="297"/>
      <c r="N357" s="297"/>
      <c r="O357" s="226">
        <v>0</v>
      </c>
    </row>
    <row r="358" spans="1:15" ht="13.5" thickBot="1" x14ac:dyDescent="0.25">
      <c r="A358" s="301" t="s">
        <v>811</v>
      </c>
      <c r="B358" s="333" t="s">
        <v>812</v>
      </c>
      <c r="C358" s="334"/>
      <c r="D358" s="335"/>
      <c r="E358" s="297"/>
      <c r="F358" s="297"/>
      <c r="G358" s="297"/>
      <c r="H358" s="297"/>
      <c r="I358" s="297"/>
      <c r="J358" s="297"/>
      <c r="K358" s="297"/>
      <c r="L358" s="297"/>
      <c r="M358" s="297"/>
      <c r="N358" s="297"/>
      <c r="O358" s="226">
        <v>0</v>
      </c>
    </row>
    <row r="359" spans="1:15" ht="13.5" thickBot="1" x14ac:dyDescent="0.25">
      <c r="A359" s="301" t="s">
        <v>813</v>
      </c>
      <c r="B359" s="333" t="s">
        <v>814</v>
      </c>
      <c r="C359" s="334"/>
      <c r="D359" s="335"/>
      <c r="E359" s="297"/>
      <c r="F359" s="297"/>
      <c r="G359" s="297"/>
      <c r="H359" s="297"/>
      <c r="I359" s="297"/>
      <c r="J359" s="297"/>
      <c r="K359" s="297"/>
      <c r="L359" s="297"/>
      <c r="M359" s="297"/>
      <c r="N359" s="297"/>
      <c r="O359" s="226">
        <v>0</v>
      </c>
    </row>
    <row r="360" spans="1:15" ht="26.25" thickBot="1" x14ac:dyDescent="0.25">
      <c r="A360" s="301" t="s">
        <v>815</v>
      </c>
      <c r="B360" s="333" t="s">
        <v>816</v>
      </c>
      <c r="C360" s="334"/>
      <c r="D360" s="335"/>
      <c r="E360" s="297"/>
      <c r="F360" s="297"/>
      <c r="G360" s="297"/>
      <c r="H360" s="297"/>
      <c r="I360" s="297"/>
      <c r="J360" s="297"/>
      <c r="K360" s="297"/>
      <c r="L360" s="297"/>
      <c r="M360" s="297"/>
      <c r="N360" s="297"/>
      <c r="O360" s="226">
        <v>0</v>
      </c>
    </row>
    <row r="361" spans="1:15" ht="26.25" thickBot="1" x14ac:dyDescent="0.25">
      <c r="A361" s="301" t="s">
        <v>817</v>
      </c>
      <c r="B361" s="333" t="s">
        <v>818</v>
      </c>
      <c r="C361" s="334"/>
      <c r="D361" s="335"/>
      <c r="E361" s="297"/>
      <c r="F361" s="297"/>
      <c r="G361" s="297"/>
      <c r="H361" s="297"/>
      <c r="I361" s="297"/>
      <c r="J361" s="297"/>
      <c r="K361" s="297"/>
      <c r="L361" s="297"/>
      <c r="M361" s="297"/>
      <c r="N361" s="297"/>
      <c r="O361" s="226">
        <v>0</v>
      </c>
    </row>
    <row r="362" spans="1:15" ht="26.25" thickBot="1" x14ac:dyDescent="0.25">
      <c r="A362" s="301" t="s">
        <v>819</v>
      </c>
      <c r="B362" s="333" t="s">
        <v>820</v>
      </c>
      <c r="C362" s="334"/>
      <c r="D362" s="335"/>
      <c r="E362" s="297"/>
      <c r="F362" s="297"/>
      <c r="G362" s="297"/>
      <c r="H362" s="297"/>
      <c r="I362" s="297"/>
      <c r="J362" s="297"/>
      <c r="K362" s="297"/>
      <c r="L362" s="297"/>
      <c r="M362" s="297"/>
      <c r="N362" s="297"/>
      <c r="O362" s="226">
        <v>0</v>
      </c>
    </row>
    <row r="363" spans="1:15" ht="26.25" thickBot="1" x14ac:dyDescent="0.25">
      <c r="A363" s="301" t="s">
        <v>821</v>
      </c>
      <c r="B363" s="333" t="s">
        <v>822</v>
      </c>
      <c r="C363" s="334"/>
      <c r="D363" s="335"/>
      <c r="E363" s="297"/>
      <c r="F363" s="297"/>
      <c r="G363" s="297"/>
      <c r="H363" s="297"/>
      <c r="I363" s="297"/>
      <c r="J363" s="297"/>
      <c r="K363" s="297"/>
      <c r="L363" s="297"/>
      <c r="M363" s="297"/>
      <c r="N363" s="297"/>
      <c r="O363" s="226">
        <v>0</v>
      </c>
    </row>
    <row r="364" spans="1:15" ht="26.25" thickBot="1" x14ac:dyDescent="0.25">
      <c r="A364" s="301" t="s">
        <v>823</v>
      </c>
      <c r="B364" s="333" t="s">
        <v>824</v>
      </c>
      <c r="C364" s="334"/>
      <c r="D364" s="335"/>
      <c r="E364" s="297"/>
      <c r="F364" s="297"/>
      <c r="G364" s="297"/>
      <c r="H364" s="297"/>
      <c r="I364" s="297"/>
      <c r="J364" s="297"/>
      <c r="K364" s="297"/>
      <c r="L364" s="297"/>
      <c r="M364" s="297"/>
      <c r="N364" s="297"/>
      <c r="O364" s="226">
        <v>0</v>
      </c>
    </row>
    <row r="365" spans="1:15" ht="13.5" thickBot="1" x14ac:dyDescent="0.25">
      <c r="A365" s="301" t="s">
        <v>825</v>
      </c>
      <c r="B365" s="333" t="s">
        <v>826</v>
      </c>
      <c r="C365" s="334"/>
      <c r="D365" s="335"/>
      <c r="E365" s="297"/>
      <c r="F365" s="297"/>
      <c r="G365" s="297"/>
      <c r="H365" s="297"/>
      <c r="I365" s="297"/>
      <c r="J365" s="297"/>
      <c r="K365" s="297"/>
      <c r="L365" s="297"/>
      <c r="M365" s="297"/>
      <c r="N365" s="297"/>
      <c r="O365" s="226">
        <v>0</v>
      </c>
    </row>
    <row r="366" spans="1:15" ht="13.5" thickBot="1" x14ac:dyDescent="0.25">
      <c r="A366" s="301" t="s">
        <v>827</v>
      </c>
      <c r="B366" s="333" t="s">
        <v>828</v>
      </c>
      <c r="C366" s="334"/>
      <c r="D366" s="335"/>
      <c r="E366" s="297"/>
      <c r="F366" s="297"/>
      <c r="G366" s="297"/>
      <c r="H366" s="297"/>
      <c r="I366" s="297"/>
      <c r="J366" s="297"/>
      <c r="K366" s="297"/>
      <c r="L366" s="297"/>
      <c r="M366" s="297"/>
      <c r="N366" s="297"/>
      <c r="O366" s="226">
        <v>0</v>
      </c>
    </row>
    <row r="367" spans="1:15" ht="13.5" thickBot="1" x14ac:dyDescent="0.25">
      <c r="A367" s="301" t="s">
        <v>829</v>
      </c>
      <c r="B367" s="333" t="s">
        <v>830</v>
      </c>
      <c r="C367" s="334"/>
      <c r="D367" s="335"/>
      <c r="E367" s="297"/>
      <c r="F367" s="297"/>
      <c r="G367" s="297"/>
      <c r="H367" s="297"/>
      <c r="I367" s="297"/>
      <c r="J367" s="297"/>
      <c r="K367" s="297"/>
      <c r="L367" s="297"/>
      <c r="M367" s="297"/>
      <c r="N367" s="297"/>
      <c r="O367" s="226">
        <v>0</v>
      </c>
    </row>
    <row r="368" spans="1:15" ht="13.5" thickBot="1" x14ac:dyDescent="0.25">
      <c r="A368" s="301" t="s">
        <v>831</v>
      </c>
      <c r="B368" s="333" t="s">
        <v>832</v>
      </c>
      <c r="C368" s="334"/>
      <c r="D368" s="335"/>
      <c r="E368" s="297"/>
      <c r="F368" s="297"/>
      <c r="G368" s="297"/>
      <c r="H368" s="297"/>
      <c r="I368" s="297"/>
      <c r="J368" s="297"/>
      <c r="K368" s="297"/>
      <c r="L368" s="297"/>
      <c r="M368" s="297"/>
      <c r="N368" s="297"/>
      <c r="O368" s="226">
        <v>0</v>
      </c>
    </row>
    <row r="369" spans="1:15" ht="26.25" thickBot="1" x14ac:dyDescent="0.25">
      <c r="A369" s="301" t="s">
        <v>833</v>
      </c>
      <c r="B369" s="333" t="s">
        <v>834</v>
      </c>
      <c r="C369" s="334"/>
      <c r="D369" s="335"/>
      <c r="E369" s="297"/>
      <c r="F369" s="297"/>
      <c r="G369" s="297"/>
      <c r="H369" s="297"/>
      <c r="I369" s="297"/>
      <c r="J369" s="297"/>
      <c r="K369" s="297"/>
      <c r="L369" s="297"/>
      <c r="M369" s="297"/>
      <c r="N369" s="297"/>
      <c r="O369" s="226">
        <v>0</v>
      </c>
    </row>
    <row r="370" spans="1:15" ht="13.5" thickBot="1" x14ac:dyDescent="0.25">
      <c r="A370" s="300" t="s">
        <v>835</v>
      </c>
      <c r="B370" s="333" t="s">
        <v>836</v>
      </c>
      <c r="C370" s="334"/>
      <c r="D370" s="335"/>
      <c r="E370" s="297"/>
      <c r="F370" s="297"/>
      <c r="G370" s="297"/>
      <c r="H370" s="297"/>
      <c r="I370" s="297"/>
      <c r="J370" s="297"/>
      <c r="K370" s="297"/>
      <c r="L370" s="297"/>
      <c r="M370" s="297"/>
      <c r="N370" s="297"/>
      <c r="O370" s="224">
        <v>0</v>
      </c>
    </row>
    <row r="371" spans="1:15" ht="13.5" thickBot="1" x14ac:dyDescent="0.25">
      <c r="A371" s="338" t="s">
        <v>837</v>
      </c>
      <c r="B371" s="337"/>
      <c r="C371" s="330">
        <v>0</v>
      </c>
      <c r="D371" s="331">
        <v>0</v>
      </c>
      <c r="E371" s="295">
        <v>0</v>
      </c>
      <c r="F371" s="295">
        <v>0</v>
      </c>
      <c r="G371" s="295">
        <v>0</v>
      </c>
      <c r="H371" s="295">
        <v>0</v>
      </c>
      <c r="I371" s="295">
        <v>0</v>
      </c>
      <c r="J371" s="295">
        <v>0</v>
      </c>
      <c r="K371" s="295">
        <v>0</v>
      </c>
      <c r="L371" s="295">
        <v>0</v>
      </c>
      <c r="M371" s="295">
        <v>0</v>
      </c>
      <c r="N371" s="295">
        <v>0</v>
      </c>
      <c r="O371" s="227">
        <v>0</v>
      </c>
    </row>
    <row r="372" spans="1:15" ht="13.5" thickBot="1" x14ac:dyDescent="0.25">
      <c r="A372" s="301" t="s">
        <v>838</v>
      </c>
      <c r="B372" s="333" t="s">
        <v>839</v>
      </c>
      <c r="C372" s="334"/>
      <c r="D372" s="335"/>
      <c r="E372" s="297"/>
      <c r="F372" s="297"/>
      <c r="G372" s="297"/>
      <c r="H372" s="297"/>
      <c r="I372" s="297"/>
      <c r="J372" s="297"/>
      <c r="K372" s="297"/>
      <c r="L372" s="297"/>
      <c r="M372" s="297"/>
      <c r="N372" s="297"/>
      <c r="O372" s="226">
        <v>0</v>
      </c>
    </row>
    <row r="373" spans="1:15" ht="13.5" thickBot="1" x14ac:dyDescent="0.25">
      <c r="A373" s="301" t="s">
        <v>840</v>
      </c>
      <c r="B373" s="333" t="s">
        <v>841</v>
      </c>
      <c r="C373" s="334"/>
      <c r="D373" s="335"/>
      <c r="E373" s="297"/>
      <c r="F373" s="297"/>
      <c r="G373" s="297"/>
      <c r="H373" s="297"/>
      <c r="I373" s="297"/>
      <c r="J373" s="297"/>
      <c r="K373" s="297"/>
      <c r="L373" s="297"/>
      <c r="M373" s="297"/>
      <c r="N373" s="297"/>
      <c r="O373" s="226">
        <v>0</v>
      </c>
    </row>
    <row r="374" spans="1:15" ht="13.5" thickBot="1" x14ac:dyDescent="0.25">
      <c r="A374" s="301" t="s">
        <v>842</v>
      </c>
      <c r="B374" s="333" t="s">
        <v>843</v>
      </c>
      <c r="C374" s="334"/>
      <c r="D374" s="335"/>
      <c r="E374" s="297"/>
      <c r="F374" s="297"/>
      <c r="G374" s="297"/>
      <c r="H374" s="297"/>
      <c r="I374" s="297"/>
      <c r="J374" s="297"/>
      <c r="K374" s="297"/>
      <c r="L374" s="297"/>
      <c r="M374" s="297"/>
      <c r="N374" s="297"/>
      <c r="O374" s="226">
        <v>0</v>
      </c>
    </row>
    <row r="375" spans="1:15" ht="13.5" thickBot="1" x14ac:dyDescent="0.25">
      <c r="A375" s="301" t="s">
        <v>844</v>
      </c>
      <c r="B375" s="333" t="s">
        <v>845</v>
      </c>
      <c r="C375" s="334"/>
      <c r="D375" s="335"/>
      <c r="E375" s="297"/>
      <c r="F375" s="297"/>
      <c r="G375" s="297"/>
      <c r="H375" s="297"/>
      <c r="I375" s="297"/>
      <c r="J375" s="297"/>
      <c r="K375" s="297"/>
      <c r="L375" s="297"/>
      <c r="M375" s="297"/>
      <c r="N375" s="297"/>
      <c r="O375" s="226">
        <v>0</v>
      </c>
    </row>
    <row r="376" spans="1:15" ht="13.5" thickBot="1" x14ac:dyDescent="0.25">
      <c r="A376" s="301" t="s">
        <v>846</v>
      </c>
      <c r="B376" s="333" t="s">
        <v>847</v>
      </c>
      <c r="C376" s="334"/>
      <c r="D376" s="335"/>
      <c r="E376" s="297"/>
      <c r="F376" s="297"/>
      <c r="G376" s="297"/>
      <c r="H376" s="297"/>
      <c r="I376" s="297"/>
      <c r="J376" s="297"/>
      <c r="K376" s="297"/>
      <c r="L376" s="297"/>
      <c r="M376" s="297"/>
      <c r="N376" s="297"/>
      <c r="O376" s="226">
        <v>0</v>
      </c>
    </row>
    <row r="377" spans="1:15" ht="13.5" thickBot="1" x14ac:dyDescent="0.25">
      <c r="A377" s="301" t="s">
        <v>848</v>
      </c>
      <c r="B377" s="333" t="s">
        <v>849</v>
      </c>
      <c r="C377" s="334"/>
      <c r="D377" s="335"/>
      <c r="E377" s="297"/>
      <c r="F377" s="297"/>
      <c r="G377" s="297"/>
      <c r="H377" s="297"/>
      <c r="I377" s="297"/>
      <c r="J377" s="297"/>
      <c r="K377" s="297"/>
      <c r="L377" s="297"/>
      <c r="M377" s="297"/>
      <c r="N377" s="297"/>
      <c r="O377" s="226">
        <v>0</v>
      </c>
    </row>
    <row r="378" spans="1:15" ht="13.5" thickBot="1" x14ac:dyDescent="0.25">
      <c r="A378" s="301" t="s">
        <v>850</v>
      </c>
      <c r="B378" s="333" t="s">
        <v>851</v>
      </c>
      <c r="C378" s="334"/>
      <c r="D378" s="335"/>
      <c r="E378" s="297"/>
      <c r="F378" s="297"/>
      <c r="G378" s="297"/>
      <c r="H378" s="297"/>
      <c r="I378" s="297"/>
      <c r="J378" s="297"/>
      <c r="K378" s="297"/>
      <c r="L378" s="297"/>
      <c r="M378" s="297"/>
      <c r="N378" s="297"/>
      <c r="O378" s="226">
        <v>0</v>
      </c>
    </row>
    <row r="379" spans="1:15" ht="13.5" thickBot="1" x14ac:dyDescent="0.25">
      <c r="A379" s="301" t="s">
        <v>852</v>
      </c>
      <c r="B379" s="333" t="s">
        <v>853</v>
      </c>
      <c r="C379" s="334"/>
      <c r="D379" s="335"/>
      <c r="E379" s="297"/>
      <c r="F379" s="297"/>
      <c r="G379" s="297"/>
      <c r="H379" s="297"/>
      <c r="I379" s="297"/>
      <c r="J379" s="297"/>
      <c r="K379" s="297"/>
      <c r="L379" s="297"/>
      <c r="M379" s="297"/>
      <c r="N379" s="297"/>
      <c r="O379" s="226">
        <v>0</v>
      </c>
    </row>
    <row r="380" spans="1:15" ht="13.5" thickBot="1" x14ac:dyDescent="0.25">
      <c r="A380" s="301" t="s">
        <v>854</v>
      </c>
      <c r="B380" s="333" t="s">
        <v>855</v>
      </c>
      <c r="C380" s="334"/>
      <c r="D380" s="335"/>
      <c r="E380" s="297"/>
      <c r="F380" s="297"/>
      <c r="G380" s="297"/>
      <c r="H380" s="297"/>
      <c r="I380" s="297"/>
      <c r="J380" s="297"/>
      <c r="K380" s="297"/>
      <c r="L380" s="297"/>
      <c r="M380" s="297"/>
      <c r="N380" s="297"/>
      <c r="O380" s="226">
        <v>0</v>
      </c>
    </row>
    <row r="381" spans="1:15" ht="26.25" thickBot="1" x14ac:dyDescent="0.25">
      <c r="A381" s="301" t="s">
        <v>856</v>
      </c>
      <c r="B381" s="333" t="s">
        <v>857</v>
      </c>
      <c r="C381" s="334"/>
      <c r="D381" s="335"/>
      <c r="E381" s="297"/>
      <c r="F381" s="297"/>
      <c r="G381" s="297"/>
      <c r="H381" s="297"/>
      <c r="I381" s="297"/>
      <c r="J381" s="297"/>
      <c r="K381" s="297"/>
      <c r="L381" s="297"/>
      <c r="M381" s="297"/>
      <c r="N381" s="297"/>
      <c r="O381" s="226">
        <v>0</v>
      </c>
    </row>
    <row r="382" spans="1:15" ht="26.25" thickBot="1" x14ac:dyDescent="0.25">
      <c r="A382" s="301" t="s">
        <v>858</v>
      </c>
      <c r="B382" s="333" t="s">
        <v>859</v>
      </c>
      <c r="C382" s="334"/>
      <c r="D382" s="335"/>
      <c r="E382" s="297"/>
      <c r="F382" s="297"/>
      <c r="G382" s="297"/>
      <c r="H382" s="297"/>
      <c r="I382" s="297"/>
      <c r="J382" s="297"/>
      <c r="K382" s="297"/>
      <c r="L382" s="297"/>
      <c r="M382" s="297"/>
      <c r="N382" s="297"/>
      <c r="O382" s="226">
        <v>0</v>
      </c>
    </row>
    <row r="383" spans="1:15" ht="13.5" thickBot="1" x14ac:dyDescent="0.25">
      <c r="A383" s="301" t="s">
        <v>860</v>
      </c>
      <c r="B383" s="333" t="s">
        <v>861</v>
      </c>
      <c r="C383" s="334"/>
      <c r="D383" s="335"/>
      <c r="E383" s="297"/>
      <c r="F383" s="297"/>
      <c r="G383" s="297"/>
      <c r="H383" s="297"/>
      <c r="I383" s="297"/>
      <c r="J383" s="297"/>
      <c r="K383" s="297"/>
      <c r="L383" s="297"/>
      <c r="M383" s="297"/>
      <c r="N383" s="297"/>
      <c r="O383" s="226">
        <v>0</v>
      </c>
    </row>
    <row r="384" spans="1:15" ht="26.25" thickBot="1" x14ac:dyDescent="0.25">
      <c r="A384" s="301" t="s">
        <v>862</v>
      </c>
      <c r="B384" s="333" t="s">
        <v>863</v>
      </c>
      <c r="C384" s="334"/>
      <c r="D384" s="335"/>
      <c r="E384" s="297"/>
      <c r="F384" s="297"/>
      <c r="G384" s="297"/>
      <c r="H384" s="297"/>
      <c r="I384" s="297"/>
      <c r="J384" s="297"/>
      <c r="K384" s="297"/>
      <c r="L384" s="297"/>
      <c r="M384" s="297"/>
      <c r="N384" s="297"/>
      <c r="O384" s="226">
        <v>0</v>
      </c>
    </row>
    <row r="385" spans="1:15" ht="26.25" thickBot="1" x14ac:dyDescent="0.25">
      <c r="A385" s="301" t="s">
        <v>864</v>
      </c>
      <c r="B385" s="333" t="s">
        <v>865</v>
      </c>
      <c r="C385" s="334"/>
      <c r="D385" s="335"/>
      <c r="E385" s="297"/>
      <c r="F385" s="297"/>
      <c r="G385" s="297"/>
      <c r="H385" s="297"/>
      <c r="I385" s="297"/>
      <c r="J385" s="297"/>
      <c r="K385" s="297"/>
      <c r="L385" s="297"/>
      <c r="M385" s="297"/>
      <c r="N385" s="297"/>
      <c r="O385" s="226">
        <v>0</v>
      </c>
    </row>
    <row r="386" spans="1:15" ht="26.25" thickBot="1" x14ac:dyDescent="0.25">
      <c r="A386" s="301" t="s">
        <v>866</v>
      </c>
      <c r="B386" s="333" t="s">
        <v>867</v>
      </c>
      <c r="C386" s="334"/>
      <c r="D386" s="335"/>
      <c r="E386" s="297"/>
      <c r="F386" s="297"/>
      <c r="G386" s="297"/>
      <c r="H386" s="297"/>
      <c r="I386" s="297"/>
      <c r="J386" s="297"/>
      <c r="K386" s="297"/>
      <c r="L386" s="297"/>
      <c r="M386" s="297"/>
      <c r="N386" s="297"/>
      <c r="O386" s="226">
        <v>0</v>
      </c>
    </row>
    <row r="387" spans="1:15" ht="13.5" thickBot="1" x14ac:dyDescent="0.25">
      <c r="A387" s="301" t="s">
        <v>868</v>
      </c>
      <c r="B387" s="333" t="s">
        <v>869</v>
      </c>
      <c r="C387" s="334"/>
      <c r="D387" s="335"/>
      <c r="E387" s="297"/>
      <c r="F387" s="297"/>
      <c r="G387" s="297"/>
      <c r="H387" s="297"/>
      <c r="I387" s="297"/>
      <c r="J387" s="297"/>
      <c r="K387" s="297"/>
      <c r="L387" s="297"/>
      <c r="M387" s="297"/>
      <c r="N387" s="297"/>
      <c r="O387" s="226">
        <v>0</v>
      </c>
    </row>
    <row r="388" spans="1:15" ht="13.5" thickBot="1" x14ac:dyDescent="0.25">
      <c r="A388" s="301" t="s">
        <v>870</v>
      </c>
      <c r="B388" s="333" t="s">
        <v>871</v>
      </c>
      <c r="C388" s="334"/>
      <c r="D388" s="335"/>
      <c r="E388" s="297"/>
      <c r="F388" s="297"/>
      <c r="G388" s="297"/>
      <c r="H388" s="297"/>
      <c r="I388" s="297"/>
      <c r="J388" s="297"/>
      <c r="K388" s="297"/>
      <c r="L388" s="297"/>
      <c r="M388" s="297"/>
      <c r="N388" s="297"/>
      <c r="O388" s="226">
        <v>0</v>
      </c>
    </row>
    <row r="389" spans="1:15" ht="13.5" thickBot="1" x14ac:dyDescent="0.25">
      <c r="A389" s="301" t="s">
        <v>872</v>
      </c>
      <c r="B389" s="333" t="s">
        <v>244</v>
      </c>
      <c r="C389" s="334"/>
      <c r="D389" s="335"/>
      <c r="E389" s="297"/>
      <c r="F389" s="297"/>
      <c r="G389" s="297"/>
      <c r="H389" s="297"/>
      <c r="I389" s="297"/>
      <c r="J389" s="297"/>
      <c r="K389" s="297"/>
      <c r="L389" s="297"/>
      <c r="M389" s="297"/>
      <c r="N389" s="297"/>
      <c r="O389" s="226">
        <v>0</v>
      </c>
    </row>
    <row r="390" spans="1:15" ht="13.5" thickBot="1" x14ac:dyDescent="0.25">
      <c r="A390" s="301" t="s">
        <v>873</v>
      </c>
      <c r="B390" s="333" t="s">
        <v>874</v>
      </c>
      <c r="C390" s="334"/>
      <c r="D390" s="335"/>
      <c r="E390" s="297"/>
      <c r="F390" s="297"/>
      <c r="G390" s="297"/>
      <c r="H390" s="297"/>
      <c r="I390" s="297"/>
      <c r="J390" s="297"/>
      <c r="K390" s="297"/>
      <c r="L390" s="297"/>
      <c r="M390" s="297"/>
      <c r="N390" s="297"/>
      <c r="O390" s="226">
        <v>0</v>
      </c>
    </row>
    <row r="391" spans="1:15" ht="13.5" thickBot="1" x14ac:dyDescent="0.25">
      <c r="A391" s="301" t="s">
        <v>875</v>
      </c>
      <c r="B391" s="333" t="s">
        <v>876</v>
      </c>
      <c r="C391" s="334"/>
      <c r="D391" s="335"/>
      <c r="E391" s="297"/>
      <c r="F391" s="297"/>
      <c r="G391" s="297"/>
      <c r="H391" s="297"/>
      <c r="I391" s="297"/>
      <c r="J391" s="297"/>
      <c r="K391" s="297"/>
      <c r="L391" s="297"/>
      <c r="M391" s="297"/>
      <c r="N391" s="297"/>
      <c r="O391" s="226">
        <v>0</v>
      </c>
    </row>
    <row r="392" spans="1:15" ht="26.25" thickBot="1" x14ac:dyDescent="0.25">
      <c r="A392" s="301" t="s">
        <v>877</v>
      </c>
      <c r="B392" s="333" t="s">
        <v>878</v>
      </c>
      <c r="C392" s="334"/>
      <c r="D392" s="335"/>
      <c r="E392" s="297"/>
      <c r="F392" s="297"/>
      <c r="G392" s="297"/>
      <c r="H392" s="297"/>
      <c r="I392" s="297"/>
      <c r="J392" s="297"/>
      <c r="K392" s="297"/>
      <c r="L392" s="297"/>
      <c r="M392" s="297"/>
      <c r="N392" s="297"/>
      <c r="O392" s="226">
        <v>0</v>
      </c>
    </row>
    <row r="393" spans="1:15" ht="26.25" thickBot="1" x14ac:dyDescent="0.25">
      <c r="A393" s="301" t="s">
        <v>879</v>
      </c>
      <c r="B393" s="333" t="s">
        <v>880</v>
      </c>
      <c r="C393" s="334"/>
      <c r="D393" s="335"/>
      <c r="E393" s="297"/>
      <c r="F393" s="297"/>
      <c r="G393" s="297"/>
      <c r="H393" s="297"/>
      <c r="I393" s="297"/>
      <c r="J393" s="297"/>
      <c r="K393" s="297"/>
      <c r="L393" s="297"/>
      <c r="M393" s="297"/>
      <c r="N393" s="297"/>
      <c r="O393" s="226">
        <v>0</v>
      </c>
    </row>
    <row r="394" spans="1:15" ht="13.5" thickBot="1" x14ac:dyDescent="0.25">
      <c r="A394" s="301" t="s">
        <v>881</v>
      </c>
      <c r="B394" s="333" t="s">
        <v>882</v>
      </c>
      <c r="C394" s="334"/>
      <c r="D394" s="335"/>
      <c r="E394" s="297"/>
      <c r="F394" s="297"/>
      <c r="G394" s="297"/>
      <c r="H394" s="297"/>
      <c r="I394" s="297"/>
      <c r="J394" s="297"/>
      <c r="K394" s="297"/>
      <c r="L394" s="297"/>
      <c r="M394" s="297"/>
      <c r="N394" s="297"/>
      <c r="O394" s="226">
        <v>0</v>
      </c>
    </row>
    <row r="395" spans="1:15" ht="26.25" thickBot="1" x14ac:dyDescent="0.25">
      <c r="A395" s="301" t="s">
        <v>883</v>
      </c>
      <c r="B395" s="333" t="s">
        <v>884</v>
      </c>
      <c r="C395" s="334"/>
      <c r="D395" s="335"/>
      <c r="E395" s="297"/>
      <c r="F395" s="297"/>
      <c r="G395" s="297"/>
      <c r="H395" s="297"/>
      <c r="I395" s="297"/>
      <c r="J395" s="297"/>
      <c r="K395" s="297"/>
      <c r="L395" s="297"/>
      <c r="M395" s="297"/>
      <c r="N395" s="297"/>
      <c r="O395" s="226">
        <v>0</v>
      </c>
    </row>
    <row r="396" spans="1:15" ht="13.5" thickBot="1" x14ac:dyDescent="0.25">
      <c r="A396" s="300" t="s">
        <v>885</v>
      </c>
      <c r="B396" s="333" t="s">
        <v>886</v>
      </c>
      <c r="C396" s="334"/>
      <c r="D396" s="335"/>
      <c r="E396" s="297"/>
      <c r="F396" s="297"/>
      <c r="G396" s="297"/>
      <c r="H396" s="297"/>
      <c r="I396" s="297"/>
      <c r="J396" s="297"/>
      <c r="K396" s="297"/>
      <c r="L396" s="297"/>
      <c r="M396" s="297"/>
      <c r="N396" s="297"/>
      <c r="O396" s="226">
        <v>0</v>
      </c>
    </row>
    <row r="397" spans="1:15" ht="13.5" thickBot="1" x14ac:dyDescent="0.25">
      <c r="A397" s="339" t="s">
        <v>887</v>
      </c>
      <c r="B397" s="333" t="s">
        <v>888</v>
      </c>
      <c r="C397" s="334"/>
      <c r="D397" s="335"/>
      <c r="E397" s="297"/>
      <c r="F397" s="297"/>
      <c r="G397" s="297"/>
      <c r="H397" s="297"/>
      <c r="I397" s="297"/>
      <c r="J397" s="297"/>
      <c r="K397" s="297"/>
      <c r="L397" s="297"/>
      <c r="M397" s="297"/>
      <c r="N397" s="297"/>
      <c r="O397" s="226">
        <v>0</v>
      </c>
    </row>
    <row r="398" spans="1:15" ht="13.5" thickBot="1" x14ac:dyDescent="0.25">
      <c r="A398" s="339" t="s">
        <v>889</v>
      </c>
      <c r="B398" s="333" t="s">
        <v>890</v>
      </c>
      <c r="C398" s="334"/>
      <c r="D398" s="335"/>
      <c r="E398" s="297"/>
      <c r="F398" s="297"/>
      <c r="G398" s="297"/>
      <c r="H398" s="297"/>
      <c r="I398" s="297"/>
      <c r="J398" s="297"/>
      <c r="K398" s="297"/>
      <c r="L398" s="297"/>
      <c r="M398" s="297"/>
      <c r="N398" s="297"/>
      <c r="O398" s="226">
        <v>0</v>
      </c>
    </row>
    <row r="399" spans="1:15" ht="13.5" thickBot="1" x14ac:dyDescent="0.25">
      <c r="A399" s="339" t="s">
        <v>891</v>
      </c>
      <c r="B399" s="333" t="s">
        <v>245</v>
      </c>
      <c r="C399" s="334"/>
      <c r="D399" s="335"/>
      <c r="E399" s="297"/>
      <c r="F399" s="297"/>
      <c r="G399" s="297"/>
      <c r="H399" s="297"/>
      <c r="I399" s="297"/>
      <c r="J399" s="297"/>
      <c r="K399" s="297"/>
      <c r="L399" s="297"/>
      <c r="M399" s="297"/>
      <c r="N399" s="297"/>
      <c r="O399" s="224">
        <v>0</v>
      </c>
    </row>
    <row r="400" spans="1:15" x14ac:dyDescent="0.2">
      <c r="A400" s="1243" t="s">
        <v>892</v>
      </c>
      <c r="B400" s="1244"/>
      <c r="C400" s="1247">
        <v>0</v>
      </c>
      <c r="D400" s="1247">
        <v>0</v>
      </c>
      <c r="E400" s="1239">
        <v>0</v>
      </c>
      <c r="F400" s="1239">
        <v>0</v>
      </c>
      <c r="G400" s="1239">
        <v>0</v>
      </c>
      <c r="H400" s="1239">
        <v>0</v>
      </c>
      <c r="I400" s="1239">
        <v>0</v>
      </c>
      <c r="J400" s="1239">
        <v>0</v>
      </c>
      <c r="K400" s="1239">
        <v>0</v>
      </c>
      <c r="L400" s="1239">
        <v>0</v>
      </c>
      <c r="M400" s="1239">
        <v>0</v>
      </c>
      <c r="N400" s="1239">
        <v>0</v>
      </c>
      <c r="O400" s="1241">
        <v>0</v>
      </c>
    </row>
    <row r="401" spans="1:15" ht="13.5" thickBot="1" x14ac:dyDescent="0.25">
      <c r="A401" s="1245"/>
      <c r="B401" s="1246"/>
      <c r="C401" s="1248"/>
      <c r="D401" s="1248"/>
      <c r="E401" s="1240"/>
      <c r="F401" s="1240"/>
      <c r="G401" s="1240"/>
      <c r="H401" s="1240"/>
      <c r="I401" s="1240"/>
      <c r="J401" s="1240"/>
      <c r="K401" s="1240"/>
      <c r="L401" s="1240"/>
      <c r="M401" s="1240"/>
      <c r="N401" s="1240"/>
      <c r="O401" s="1242"/>
    </row>
    <row r="402" spans="1:15" ht="26.25" thickBot="1" x14ac:dyDescent="0.25">
      <c r="A402" s="301" t="s">
        <v>893</v>
      </c>
      <c r="B402" s="333" t="s">
        <v>894</v>
      </c>
      <c r="C402" s="334"/>
      <c r="D402" s="335"/>
      <c r="E402" s="297"/>
      <c r="F402" s="297"/>
      <c r="G402" s="297"/>
      <c r="H402" s="297"/>
      <c r="I402" s="297"/>
      <c r="J402" s="297"/>
      <c r="K402" s="297"/>
      <c r="L402" s="297"/>
      <c r="M402" s="297"/>
      <c r="N402" s="297"/>
      <c r="O402" s="226">
        <v>0</v>
      </c>
    </row>
    <row r="403" spans="1:15" ht="39" thickBot="1" x14ac:dyDescent="0.25">
      <c r="A403" s="301" t="s">
        <v>895</v>
      </c>
      <c r="B403" s="333" t="s">
        <v>896</v>
      </c>
      <c r="C403" s="334"/>
      <c r="D403" s="335"/>
      <c r="E403" s="297"/>
      <c r="F403" s="297"/>
      <c r="G403" s="297"/>
      <c r="H403" s="297"/>
      <c r="I403" s="297"/>
      <c r="J403" s="297"/>
      <c r="K403" s="297"/>
      <c r="L403" s="297"/>
      <c r="M403" s="297"/>
      <c r="N403" s="297"/>
      <c r="O403" s="226">
        <v>0</v>
      </c>
    </row>
    <row r="404" spans="1:15" ht="36" customHeight="1" thickBot="1" x14ac:dyDescent="0.25">
      <c r="A404" s="301" t="s">
        <v>897</v>
      </c>
      <c r="B404" s="333" t="s">
        <v>898</v>
      </c>
      <c r="C404" s="334"/>
      <c r="D404" s="335"/>
      <c r="E404" s="297"/>
      <c r="F404" s="297"/>
      <c r="G404" s="297"/>
      <c r="H404" s="297"/>
      <c r="I404" s="297"/>
      <c r="J404" s="297"/>
      <c r="K404" s="297"/>
      <c r="L404" s="297"/>
      <c r="M404" s="297"/>
      <c r="N404" s="297"/>
      <c r="O404" s="226">
        <v>0</v>
      </c>
    </row>
    <row r="405" spans="1:15" ht="13.5" thickBot="1" x14ac:dyDescent="0.25">
      <c r="A405" s="301" t="s">
        <v>899</v>
      </c>
      <c r="B405" s="333" t="s">
        <v>900</v>
      </c>
      <c r="C405" s="334"/>
      <c r="D405" s="335"/>
      <c r="E405" s="297"/>
      <c r="F405" s="297"/>
      <c r="G405" s="297"/>
      <c r="H405" s="297"/>
      <c r="I405" s="297"/>
      <c r="J405" s="297"/>
      <c r="K405" s="297"/>
      <c r="L405" s="297"/>
      <c r="M405" s="297"/>
      <c r="N405" s="297"/>
      <c r="O405" s="226">
        <v>0</v>
      </c>
    </row>
    <row r="406" spans="1:15" ht="26.25" thickBot="1" x14ac:dyDescent="0.25">
      <c r="A406" s="301" t="s">
        <v>901</v>
      </c>
      <c r="B406" s="333" t="s">
        <v>902</v>
      </c>
      <c r="C406" s="334"/>
      <c r="D406" s="335"/>
      <c r="E406" s="297"/>
      <c r="F406" s="297"/>
      <c r="G406" s="297"/>
      <c r="H406" s="297"/>
      <c r="I406" s="297"/>
      <c r="J406" s="297"/>
      <c r="K406" s="297"/>
      <c r="L406" s="297"/>
      <c r="M406" s="297"/>
      <c r="N406" s="297"/>
      <c r="O406" s="226">
        <v>0</v>
      </c>
    </row>
    <row r="407" spans="1:15" ht="40.5" customHeight="1" thickBot="1" x14ac:dyDescent="0.25">
      <c r="A407" s="301" t="s">
        <v>903</v>
      </c>
      <c r="B407" s="333" t="s">
        <v>904</v>
      </c>
      <c r="C407" s="334"/>
      <c r="D407" s="335"/>
      <c r="E407" s="297"/>
      <c r="F407" s="297"/>
      <c r="G407" s="297"/>
      <c r="H407" s="297"/>
      <c r="I407" s="297"/>
      <c r="J407" s="297"/>
      <c r="K407" s="297"/>
      <c r="L407" s="297"/>
      <c r="M407" s="297"/>
      <c r="N407" s="297"/>
      <c r="O407" s="226">
        <v>0</v>
      </c>
    </row>
    <row r="408" spans="1:15" ht="32.25" customHeight="1" thickBot="1" x14ac:dyDescent="0.25">
      <c r="A408" s="301" t="s">
        <v>905</v>
      </c>
      <c r="B408" s="333" t="s">
        <v>906</v>
      </c>
      <c r="C408" s="334"/>
      <c r="D408" s="335"/>
      <c r="E408" s="297"/>
      <c r="F408" s="297"/>
      <c r="G408" s="297"/>
      <c r="H408" s="297"/>
      <c r="I408" s="297"/>
      <c r="J408" s="297"/>
      <c r="K408" s="297"/>
      <c r="L408" s="297"/>
      <c r="M408" s="297"/>
      <c r="N408" s="297"/>
      <c r="O408" s="226">
        <v>0</v>
      </c>
    </row>
    <row r="409" spans="1:15" ht="13.5" thickBot="1" x14ac:dyDescent="0.25">
      <c r="A409" s="301" t="s">
        <v>907</v>
      </c>
      <c r="B409" s="333" t="s">
        <v>908</v>
      </c>
      <c r="C409" s="334"/>
      <c r="D409" s="335"/>
      <c r="E409" s="297"/>
      <c r="F409" s="297"/>
      <c r="G409" s="297"/>
      <c r="H409" s="297"/>
      <c r="I409" s="297"/>
      <c r="J409" s="297"/>
      <c r="K409" s="297"/>
      <c r="L409" s="297"/>
      <c r="M409" s="297"/>
      <c r="N409" s="297"/>
      <c r="O409" s="226">
        <v>0</v>
      </c>
    </row>
    <row r="410" spans="1:15" ht="13.5" thickBot="1" x14ac:dyDescent="0.25">
      <c r="A410" s="300" t="s">
        <v>909</v>
      </c>
      <c r="B410" s="333" t="s">
        <v>910</v>
      </c>
      <c r="C410" s="334"/>
      <c r="D410" s="335"/>
      <c r="E410" s="297"/>
      <c r="F410" s="297"/>
      <c r="G410" s="297"/>
      <c r="H410" s="297"/>
      <c r="I410" s="297"/>
      <c r="J410" s="297"/>
      <c r="K410" s="297"/>
      <c r="L410" s="297"/>
      <c r="M410" s="297"/>
      <c r="N410" s="297"/>
      <c r="O410" s="224">
        <v>0</v>
      </c>
    </row>
    <row r="411" spans="1:15" ht="13.5" thickBot="1" x14ac:dyDescent="0.25">
      <c r="A411" s="1228" t="s">
        <v>911</v>
      </c>
      <c r="B411" s="1229"/>
      <c r="C411" s="340">
        <v>0</v>
      </c>
      <c r="D411" s="341">
        <v>0</v>
      </c>
      <c r="E411" s="303">
        <v>0</v>
      </c>
      <c r="F411" s="303">
        <v>0</v>
      </c>
      <c r="G411" s="303">
        <v>0</v>
      </c>
      <c r="H411" s="303">
        <v>0</v>
      </c>
      <c r="I411" s="303">
        <v>0</v>
      </c>
      <c r="J411" s="303">
        <v>0</v>
      </c>
      <c r="K411" s="303">
        <v>0</v>
      </c>
      <c r="L411" s="303">
        <v>0</v>
      </c>
      <c r="M411" s="303">
        <v>0</v>
      </c>
      <c r="N411" s="303">
        <v>0</v>
      </c>
      <c r="O411" s="229">
        <v>0</v>
      </c>
    </row>
    <row r="412" spans="1:15" ht="13.5" thickBot="1" x14ac:dyDescent="0.25">
      <c r="A412" s="1228" t="s">
        <v>744</v>
      </c>
      <c r="B412" s="1229"/>
      <c r="C412" s="340">
        <v>0</v>
      </c>
      <c r="D412" s="341">
        <v>0</v>
      </c>
      <c r="E412" s="303">
        <v>0</v>
      </c>
      <c r="F412" s="303">
        <v>0</v>
      </c>
      <c r="G412" s="303">
        <v>0</v>
      </c>
      <c r="H412" s="303">
        <v>0</v>
      </c>
      <c r="I412" s="303">
        <v>0</v>
      </c>
      <c r="J412" s="303">
        <v>0</v>
      </c>
      <c r="K412" s="303">
        <v>0</v>
      </c>
      <c r="L412" s="303">
        <v>0</v>
      </c>
      <c r="M412" s="303">
        <v>0</v>
      </c>
      <c r="N412" s="303">
        <v>0</v>
      </c>
      <c r="O412" s="228">
        <v>0</v>
      </c>
    </row>
    <row r="415" spans="1:15" x14ac:dyDescent="0.2">
      <c r="A415" s="1220" t="s">
        <v>938</v>
      </c>
      <c r="B415" s="1220"/>
      <c r="C415" s="1220"/>
      <c r="D415" s="1220"/>
      <c r="E415" s="1220"/>
      <c r="F415" s="1220"/>
      <c r="G415" s="1220"/>
      <c r="H415" s="1220"/>
    </row>
    <row r="416" spans="1:15" x14ac:dyDescent="0.2">
      <c r="A416" s="1220" t="s">
        <v>920</v>
      </c>
      <c r="B416" s="1220"/>
      <c r="C416" s="1220"/>
      <c r="D416" s="1220"/>
      <c r="E416" s="1220"/>
      <c r="F416" s="1220"/>
      <c r="G416" s="1220"/>
      <c r="H416" s="1220"/>
    </row>
    <row r="417" spans="1:15" x14ac:dyDescent="0.2">
      <c r="A417" s="1220" t="s">
        <v>915</v>
      </c>
      <c r="B417" s="1220"/>
      <c r="C417" s="1220"/>
      <c r="D417" s="1220"/>
      <c r="E417" s="1220"/>
      <c r="F417" s="7"/>
      <c r="G417" s="7"/>
      <c r="H417" s="7"/>
    </row>
    <row r="418" spans="1:15" x14ac:dyDescent="0.2">
      <c r="A418" s="1213" t="s">
        <v>924</v>
      </c>
      <c r="B418" s="1213"/>
      <c r="C418" s="1213"/>
      <c r="D418" s="1213"/>
      <c r="E418" s="1213"/>
      <c r="F418" s="1213"/>
      <c r="G418" s="1213"/>
      <c r="H418" s="1213"/>
    </row>
    <row r="419" spans="1:15" ht="13.5" thickBot="1" x14ac:dyDescent="0.25"/>
    <row r="420" spans="1:15" ht="13.5" thickBot="1" x14ac:dyDescent="0.25">
      <c r="A420" s="1237" t="s">
        <v>242</v>
      </c>
      <c r="B420" s="1238"/>
      <c r="C420" s="342" t="s">
        <v>684</v>
      </c>
      <c r="D420" s="342" t="s">
        <v>247</v>
      </c>
      <c r="E420" s="289" t="s">
        <v>248</v>
      </c>
      <c r="F420" s="289" t="s">
        <v>249</v>
      </c>
      <c r="G420" s="289" t="s">
        <v>749</v>
      </c>
      <c r="H420" s="289" t="s">
        <v>750</v>
      </c>
      <c r="I420" s="289" t="s">
        <v>252</v>
      </c>
      <c r="J420" s="289" t="s">
        <v>253</v>
      </c>
      <c r="K420" s="289" t="s">
        <v>254</v>
      </c>
      <c r="L420" s="289" t="s">
        <v>255</v>
      </c>
      <c r="M420" s="289" t="s">
        <v>256</v>
      </c>
      <c r="N420" s="290" t="s">
        <v>257</v>
      </c>
      <c r="O420" s="291" t="s">
        <v>65</v>
      </c>
    </row>
    <row r="421" spans="1:15" ht="13.5" thickBot="1" x14ac:dyDescent="0.25">
      <c r="A421" s="1226" t="s">
        <v>697</v>
      </c>
      <c r="B421" s="1227"/>
      <c r="C421" s="343">
        <v>0</v>
      </c>
      <c r="D421" s="343">
        <v>0</v>
      </c>
      <c r="E421" s="344">
        <v>0</v>
      </c>
      <c r="F421" s="344">
        <v>0</v>
      </c>
      <c r="G421" s="344">
        <v>0</v>
      </c>
      <c r="H421" s="344">
        <v>0</v>
      </c>
      <c r="I421" s="344">
        <v>0</v>
      </c>
      <c r="J421" s="344">
        <v>0</v>
      </c>
      <c r="K421" s="344">
        <v>0</v>
      </c>
      <c r="L421" s="344">
        <v>0</v>
      </c>
      <c r="M421" s="344">
        <v>0</v>
      </c>
      <c r="N421" s="345">
        <v>0</v>
      </c>
      <c r="O421" s="349">
        <v>0</v>
      </c>
    </row>
    <row r="422" spans="1:15" ht="13.5" thickBot="1" x14ac:dyDescent="0.25">
      <c r="A422" s="1233" t="s">
        <v>752</v>
      </c>
      <c r="B422" s="1234"/>
      <c r="C422" s="346"/>
      <c r="D422" s="346"/>
      <c r="E422" s="347"/>
      <c r="F422" s="347"/>
      <c r="G422" s="347"/>
      <c r="H422" s="347"/>
      <c r="I422" s="347"/>
      <c r="J422" s="347"/>
      <c r="K422" s="347"/>
      <c r="L422" s="347"/>
      <c r="M422" s="347"/>
      <c r="N422" s="347"/>
      <c r="O422" s="299">
        <v>0</v>
      </c>
    </row>
    <row r="423" spans="1:15" ht="13.5" thickBot="1" x14ac:dyDescent="0.25">
      <c r="A423" s="1233" t="s">
        <v>753</v>
      </c>
      <c r="B423" s="1234"/>
      <c r="C423" s="350"/>
      <c r="D423" s="350"/>
      <c r="E423" s="351"/>
      <c r="F423" s="351"/>
      <c r="G423" s="351"/>
      <c r="H423" s="351"/>
      <c r="I423" s="351"/>
      <c r="J423" s="351"/>
      <c r="K423" s="351"/>
      <c r="L423" s="351"/>
      <c r="M423" s="351"/>
      <c r="N423" s="351"/>
      <c r="O423" s="295">
        <v>0</v>
      </c>
    </row>
    <row r="424" spans="1:15" ht="13.5" thickBot="1" x14ac:dyDescent="0.25">
      <c r="A424" s="1226" t="s">
        <v>756</v>
      </c>
      <c r="B424" s="1227"/>
      <c r="C424" s="331">
        <v>0</v>
      </c>
      <c r="D424" s="331">
        <v>0</v>
      </c>
      <c r="E424" s="295">
        <v>0</v>
      </c>
      <c r="F424" s="295">
        <v>0</v>
      </c>
      <c r="G424" s="295">
        <v>0</v>
      </c>
      <c r="H424" s="295">
        <v>0</v>
      </c>
      <c r="I424" s="295">
        <v>0</v>
      </c>
      <c r="J424" s="295">
        <v>0</v>
      </c>
      <c r="K424" s="295">
        <v>0</v>
      </c>
      <c r="L424" s="295">
        <v>0</v>
      </c>
      <c r="M424" s="295">
        <v>0</v>
      </c>
      <c r="N424" s="295">
        <v>0</v>
      </c>
      <c r="O424" s="295">
        <v>0</v>
      </c>
    </row>
    <row r="425" spans="1:15" ht="13.5" thickBot="1" x14ac:dyDescent="0.25">
      <c r="A425" s="1233"/>
      <c r="B425" s="1234"/>
      <c r="C425" s="312"/>
      <c r="D425" s="312"/>
      <c r="E425" s="272"/>
      <c r="F425" s="272"/>
      <c r="G425" s="272"/>
      <c r="H425" s="272"/>
      <c r="I425" s="272"/>
      <c r="J425" s="272"/>
      <c r="K425" s="272"/>
      <c r="L425" s="272"/>
      <c r="M425" s="272"/>
      <c r="N425" s="272"/>
      <c r="O425" s="272"/>
    </row>
    <row r="426" spans="1:15" ht="13.5" thickBot="1" x14ac:dyDescent="0.25">
      <c r="A426" s="1226" t="s">
        <v>913</v>
      </c>
      <c r="B426" s="1227"/>
      <c r="C426" s="324"/>
      <c r="D426" s="324"/>
      <c r="E426" s="325"/>
      <c r="F426" s="325"/>
      <c r="G426" s="325"/>
      <c r="H426" s="325"/>
      <c r="I426" s="325"/>
      <c r="J426" s="325"/>
      <c r="K426" s="325"/>
      <c r="L426" s="325"/>
      <c r="M426" s="325"/>
      <c r="N426" s="325"/>
      <c r="O426" s="325"/>
    </row>
    <row r="427" spans="1:15" ht="13.5" thickBot="1" x14ac:dyDescent="0.25">
      <c r="A427" s="1235" t="s">
        <v>758</v>
      </c>
      <c r="B427" s="1236"/>
      <c r="C427" s="326" t="s">
        <v>684</v>
      </c>
      <c r="D427" s="327" t="s">
        <v>247</v>
      </c>
      <c r="E427" s="292" t="s">
        <v>248</v>
      </c>
      <c r="F427" s="292" t="s">
        <v>249</v>
      </c>
      <c r="G427" s="292" t="s">
        <v>749</v>
      </c>
      <c r="H427" s="292" t="s">
        <v>750</v>
      </c>
      <c r="I427" s="292" t="s">
        <v>252</v>
      </c>
      <c r="J427" s="292" t="s">
        <v>253</v>
      </c>
      <c r="K427" s="292" t="s">
        <v>254</v>
      </c>
      <c r="L427" s="292" t="s">
        <v>255</v>
      </c>
      <c r="M427" s="292" t="s">
        <v>256</v>
      </c>
      <c r="N427" s="293" t="s">
        <v>257</v>
      </c>
      <c r="O427" s="291" t="s">
        <v>65</v>
      </c>
    </row>
    <row r="428" spans="1:15" ht="13.5" thickBot="1" x14ac:dyDescent="0.25">
      <c r="A428" s="1226" t="s">
        <v>759</v>
      </c>
      <c r="B428" s="1227"/>
      <c r="C428" s="331">
        <v>0</v>
      </c>
      <c r="D428" s="331">
        <v>0</v>
      </c>
      <c r="E428" s="295">
        <v>0</v>
      </c>
      <c r="F428" s="295">
        <v>0</v>
      </c>
      <c r="G428" s="295">
        <v>0</v>
      </c>
      <c r="H428" s="295">
        <v>0</v>
      </c>
      <c r="I428" s="295">
        <v>0</v>
      </c>
      <c r="J428" s="295">
        <v>0</v>
      </c>
      <c r="K428" s="295">
        <v>0</v>
      </c>
      <c r="L428" s="295">
        <v>0</v>
      </c>
      <c r="M428" s="295">
        <v>0</v>
      </c>
      <c r="N428" s="295">
        <v>0</v>
      </c>
      <c r="O428" s="295">
        <v>0</v>
      </c>
    </row>
    <row r="429" spans="1:15" ht="26.25" thickBot="1" x14ac:dyDescent="0.25">
      <c r="A429" s="332" t="s">
        <v>760</v>
      </c>
      <c r="B429" s="333" t="s">
        <v>761</v>
      </c>
      <c r="C429" s="334"/>
      <c r="D429" s="335"/>
      <c r="E429" s="297"/>
      <c r="F429" s="297"/>
      <c r="G429" s="297"/>
      <c r="H429" s="297"/>
      <c r="I429" s="297"/>
      <c r="J429" s="297"/>
      <c r="K429" s="297"/>
      <c r="L429" s="297"/>
      <c r="M429" s="297"/>
      <c r="N429" s="297"/>
      <c r="O429" s="295">
        <v>0</v>
      </c>
    </row>
    <row r="430" spans="1:15" ht="18.75" customHeight="1" thickBot="1" x14ac:dyDescent="0.25">
      <c r="A430" s="301" t="s">
        <v>762</v>
      </c>
      <c r="B430" s="333" t="s">
        <v>763</v>
      </c>
      <c r="C430" s="334"/>
      <c r="D430" s="335"/>
      <c r="E430" s="297"/>
      <c r="F430" s="297"/>
      <c r="G430" s="297"/>
      <c r="H430" s="297"/>
      <c r="I430" s="297"/>
      <c r="J430" s="297"/>
      <c r="K430" s="297"/>
      <c r="L430" s="297"/>
      <c r="M430" s="297"/>
      <c r="N430" s="297"/>
      <c r="O430" s="295">
        <v>0</v>
      </c>
    </row>
    <row r="431" spans="1:15" ht="24" customHeight="1" thickBot="1" x14ac:dyDescent="0.25">
      <c r="A431" s="301" t="s">
        <v>764</v>
      </c>
      <c r="B431" s="333" t="s">
        <v>765</v>
      </c>
      <c r="C431" s="334"/>
      <c r="D431" s="335"/>
      <c r="E431" s="297"/>
      <c r="F431" s="297"/>
      <c r="G431" s="297"/>
      <c r="H431" s="297"/>
      <c r="I431" s="297"/>
      <c r="J431" s="297"/>
      <c r="K431" s="297"/>
      <c r="L431" s="297"/>
      <c r="M431" s="297"/>
      <c r="N431" s="297"/>
      <c r="O431" s="295">
        <v>0</v>
      </c>
    </row>
    <row r="432" spans="1:15" ht="13.5" thickBot="1" x14ac:dyDescent="0.25">
      <c r="A432" s="301" t="s">
        <v>766</v>
      </c>
      <c r="B432" s="333" t="s">
        <v>243</v>
      </c>
      <c r="C432" s="334"/>
      <c r="D432" s="335"/>
      <c r="E432" s="297"/>
      <c r="F432" s="297"/>
      <c r="G432" s="297"/>
      <c r="H432" s="297"/>
      <c r="I432" s="297"/>
      <c r="J432" s="297"/>
      <c r="K432" s="297"/>
      <c r="L432" s="297"/>
      <c r="M432" s="297"/>
      <c r="N432" s="297"/>
      <c r="O432" s="295">
        <v>0</v>
      </c>
    </row>
    <row r="433" spans="1:15" ht="13.5" thickBot="1" x14ac:dyDescent="0.25">
      <c r="A433" s="301" t="s">
        <v>767</v>
      </c>
      <c r="B433" s="333" t="s">
        <v>768</v>
      </c>
      <c r="C433" s="334"/>
      <c r="D433" s="335"/>
      <c r="E433" s="297"/>
      <c r="F433" s="297"/>
      <c r="G433" s="297"/>
      <c r="H433" s="297"/>
      <c r="I433" s="297"/>
      <c r="J433" s="297"/>
      <c r="K433" s="297"/>
      <c r="L433" s="297"/>
      <c r="M433" s="297"/>
      <c r="N433" s="297"/>
      <c r="O433" s="295">
        <v>0</v>
      </c>
    </row>
    <row r="434" spans="1:15" ht="13.5" thickBot="1" x14ac:dyDescent="0.25">
      <c r="A434" s="301" t="s">
        <v>769</v>
      </c>
      <c r="B434" s="333" t="s">
        <v>770</v>
      </c>
      <c r="C434" s="334"/>
      <c r="D434" s="335"/>
      <c r="E434" s="297"/>
      <c r="F434" s="297"/>
      <c r="G434" s="297"/>
      <c r="H434" s="297"/>
      <c r="I434" s="297"/>
      <c r="J434" s="297"/>
      <c r="K434" s="297"/>
      <c r="L434" s="297"/>
      <c r="M434" s="297"/>
      <c r="N434" s="297"/>
      <c r="O434" s="295">
        <v>0</v>
      </c>
    </row>
    <row r="435" spans="1:15" ht="26.25" thickBot="1" x14ac:dyDescent="0.25">
      <c r="A435" s="301" t="s">
        <v>771</v>
      </c>
      <c r="B435" s="333" t="s">
        <v>772</v>
      </c>
      <c r="C435" s="334"/>
      <c r="D435" s="335"/>
      <c r="E435" s="297"/>
      <c r="F435" s="297"/>
      <c r="G435" s="297"/>
      <c r="H435" s="297"/>
      <c r="I435" s="297"/>
      <c r="J435" s="297"/>
      <c r="K435" s="297"/>
      <c r="L435" s="297"/>
      <c r="M435" s="297"/>
      <c r="N435" s="297"/>
      <c r="O435" s="295">
        <v>0</v>
      </c>
    </row>
    <row r="436" spans="1:15" ht="23.25" customHeight="1" thickBot="1" x14ac:dyDescent="0.25">
      <c r="A436" s="300" t="s">
        <v>773</v>
      </c>
      <c r="B436" s="333" t="s">
        <v>774</v>
      </c>
      <c r="C436" s="334"/>
      <c r="D436" s="335"/>
      <c r="E436" s="297"/>
      <c r="F436" s="297"/>
      <c r="G436" s="297"/>
      <c r="H436" s="297"/>
      <c r="I436" s="297"/>
      <c r="J436" s="297"/>
      <c r="K436" s="297"/>
      <c r="L436" s="297"/>
      <c r="M436" s="297"/>
      <c r="N436" s="297"/>
      <c r="O436" s="298">
        <v>0</v>
      </c>
    </row>
    <row r="437" spans="1:15" ht="13.5" thickBot="1" x14ac:dyDescent="0.25">
      <c r="A437" s="1226" t="s">
        <v>775</v>
      </c>
      <c r="B437" s="1227"/>
      <c r="C437" s="331">
        <v>0</v>
      </c>
      <c r="D437" s="331">
        <v>0</v>
      </c>
      <c r="E437" s="295">
        <v>0</v>
      </c>
      <c r="F437" s="295">
        <v>0</v>
      </c>
      <c r="G437" s="295">
        <v>0</v>
      </c>
      <c r="H437" s="295">
        <v>0</v>
      </c>
      <c r="I437" s="295">
        <v>0</v>
      </c>
      <c r="J437" s="295">
        <v>0</v>
      </c>
      <c r="K437" s="295">
        <v>0</v>
      </c>
      <c r="L437" s="295">
        <v>0</v>
      </c>
      <c r="M437" s="295">
        <v>0</v>
      </c>
      <c r="N437" s="295">
        <v>0</v>
      </c>
      <c r="O437" s="299">
        <v>0</v>
      </c>
    </row>
    <row r="438" spans="1:15" ht="26.25" thickBot="1" x14ac:dyDescent="0.25">
      <c r="A438" s="301" t="s">
        <v>776</v>
      </c>
      <c r="B438" s="333" t="s">
        <v>777</v>
      </c>
      <c r="C438" s="334"/>
      <c r="D438" s="335"/>
      <c r="E438" s="297"/>
      <c r="F438" s="297"/>
      <c r="G438" s="297"/>
      <c r="H438" s="297"/>
      <c r="I438" s="297"/>
      <c r="J438" s="297"/>
      <c r="K438" s="297"/>
      <c r="L438" s="297"/>
      <c r="M438" s="297"/>
      <c r="N438" s="297"/>
      <c r="O438" s="295">
        <v>0</v>
      </c>
    </row>
    <row r="439" spans="1:15" ht="13.5" thickBot="1" x14ac:dyDescent="0.25">
      <c r="A439" s="301" t="s">
        <v>778</v>
      </c>
      <c r="B439" s="333" t="s">
        <v>779</v>
      </c>
      <c r="C439" s="334"/>
      <c r="D439" s="335"/>
      <c r="E439" s="297"/>
      <c r="F439" s="297"/>
      <c r="G439" s="297"/>
      <c r="H439" s="297"/>
      <c r="I439" s="297"/>
      <c r="J439" s="297"/>
      <c r="K439" s="297"/>
      <c r="L439" s="297"/>
      <c r="M439" s="297"/>
      <c r="N439" s="297"/>
      <c r="O439" s="295">
        <v>0</v>
      </c>
    </row>
    <row r="440" spans="1:15" ht="13.5" thickBot="1" x14ac:dyDescent="0.25">
      <c r="A440" s="301" t="s">
        <v>780</v>
      </c>
      <c r="B440" s="333" t="s">
        <v>781</v>
      </c>
      <c r="C440" s="334"/>
      <c r="D440" s="335"/>
      <c r="E440" s="297"/>
      <c r="F440" s="297"/>
      <c r="G440" s="297"/>
      <c r="H440" s="297"/>
      <c r="I440" s="297"/>
      <c r="J440" s="297"/>
      <c r="K440" s="297"/>
      <c r="L440" s="297"/>
      <c r="M440" s="297"/>
      <c r="N440" s="297"/>
      <c r="O440" s="295">
        <v>0</v>
      </c>
    </row>
    <row r="441" spans="1:15" ht="13.5" thickBot="1" x14ac:dyDescent="0.25">
      <c r="A441" s="301" t="s">
        <v>782</v>
      </c>
      <c r="B441" s="333" t="s">
        <v>783</v>
      </c>
      <c r="C441" s="334"/>
      <c r="D441" s="335"/>
      <c r="E441" s="297"/>
      <c r="F441" s="297"/>
      <c r="G441" s="297"/>
      <c r="H441" s="297"/>
      <c r="I441" s="297"/>
      <c r="J441" s="297"/>
      <c r="K441" s="297"/>
      <c r="L441" s="297"/>
      <c r="M441" s="297"/>
      <c r="N441" s="297"/>
      <c r="O441" s="295">
        <v>0</v>
      </c>
    </row>
    <row r="442" spans="1:15" ht="13.5" thickBot="1" x14ac:dyDescent="0.25">
      <c r="A442" s="301" t="s">
        <v>784</v>
      </c>
      <c r="B442" s="333" t="s">
        <v>785</v>
      </c>
      <c r="C442" s="334"/>
      <c r="D442" s="335"/>
      <c r="E442" s="297"/>
      <c r="F442" s="297"/>
      <c r="G442" s="297"/>
      <c r="H442" s="297"/>
      <c r="I442" s="297"/>
      <c r="J442" s="297"/>
      <c r="K442" s="297"/>
      <c r="L442" s="297"/>
      <c r="M442" s="297"/>
      <c r="N442" s="297"/>
      <c r="O442" s="295">
        <v>0</v>
      </c>
    </row>
    <row r="443" spans="1:15" ht="13.5" thickBot="1" x14ac:dyDescent="0.25">
      <c r="A443" s="301" t="s">
        <v>786</v>
      </c>
      <c r="B443" s="333" t="s">
        <v>787</v>
      </c>
      <c r="C443" s="334"/>
      <c r="D443" s="335"/>
      <c r="E443" s="297"/>
      <c r="F443" s="297"/>
      <c r="G443" s="297"/>
      <c r="H443" s="297"/>
      <c r="I443" s="297"/>
      <c r="J443" s="297"/>
      <c r="K443" s="297"/>
      <c r="L443" s="297"/>
      <c r="M443" s="297"/>
      <c r="N443" s="297"/>
      <c r="O443" s="295">
        <v>0</v>
      </c>
    </row>
    <row r="444" spans="1:15" ht="13.5" thickBot="1" x14ac:dyDescent="0.25">
      <c r="A444" s="301" t="s">
        <v>788</v>
      </c>
      <c r="B444" s="333" t="s">
        <v>789</v>
      </c>
      <c r="C444" s="334"/>
      <c r="D444" s="335"/>
      <c r="E444" s="297"/>
      <c r="F444" s="297"/>
      <c r="G444" s="297"/>
      <c r="H444" s="297"/>
      <c r="I444" s="297"/>
      <c r="J444" s="297"/>
      <c r="K444" s="297"/>
      <c r="L444" s="297"/>
      <c r="M444" s="297"/>
      <c r="N444" s="297"/>
      <c r="O444" s="295">
        <v>0</v>
      </c>
    </row>
    <row r="445" spans="1:15" ht="13.5" thickBot="1" x14ac:dyDescent="0.25">
      <c r="A445" s="301" t="s">
        <v>790</v>
      </c>
      <c r="B445" s="333" t="s">
        <v>791</v>
      </c>
      <c r="C445" s="334"/>
      <c r="D445" s="335"/>
      <c r="E445" s="297"/>
      <c r="F445" s="297"/>
      <c r="G445" s="297"/>
      <c r="H445" s="297"/>
      <c r="I445" s="297"/>
      <c r="J445" s="297"/>
      <c r="K445" s="297"/>
      <c r="L445" s="297"/>
      <c r="M445" s="297"/>
      <c r="N445" s="297"/>
      <c r="O445" s="295">
        <v>0</v>
      </c>
    </row>
    <row r="446" spans="1:15" ht="13.5" thickBot="1" x14ac:dyDescent="0.25">
      <c r="A446" s="301" t="s">
        <v>792</v>
      </c>
      <c r="B446" s="333" t="s">
        <v>793</v>
      </c>
      <c r="C446" s="334"/>
      <c r="D446" s="335"/>
      <c r="E446" s="297"/>
      <c r="F446" s="297"/>
      <c r="G446" s="297"/>
      <c r="H446" s="297"/>
      <c r="I446" s="297"/>
      <c r="J446" s="297"/>
      <c r="K446" s="297"/>
      <c r="L446" s="297"/>
      <c r="M446" s="297"/>
      <c r="N446" s="297"/>
      <c r="O446" s="295">
        <v>0</v>
      </c>
    </row>
    <row r="447" spans="1:15" ht="13.5" thickBot="1" x14ac:dyDescent="0.25">
      <c r="A447" s="301" t="s">
        <v>794</v>
      </c>
      <c r="B447" s="333" t="s">
        <v>795</v>
      </c>
      <c r="C447" s="334"/>
      <c r="D447" s="335"/>
      <c r="E447" s="297"/>
      <c r="F447" s="297"/>
      <c r="G447" s="297"/>
      <c r="H447" s="297"/>
      <c r="I447" s="297"/>
      <c r="J447" s="297"/>
      <c r="K447" s="297"/>
      <c r="L447" s="297"/>
      <c r="M447" s="297"/>
      <c r="N447" s="297"/>
      <c r="O447" s="295">
        <v>0</v>
      </c>
    </row>
    <row r="448" spans="1:15" ht="13.5" thickBot="1" x14ac:dyDescent="0.25">
      <c r="A448" s="301" t="s">
        <v>796</v>
      </c>
      <c r="B448" s="333" t="s">
        <v>797</v>
      </c>
      <c r="C448" s="334"/>
      <c r="D448" s="335"/>
      <c r="E448" s="297"/>
      <c r="F448" s="297"/>
      <c r="G448" s="297"/>
      <c r="H448" s="297"/>
      <c r="I448" s="297"/>
      <c r="J448" s="297"/>
      <c r="K448" s="297"/>
      <c r="L448" s="297"/>
      <c r="M448" s="297"/>
      <c r="N448" s="297"/>
      <c r="O448" s="295">
        <v>0</v>
      </c>
    </row>
    <row r="449" spans="1:15" ht="13.5" thickBot="1" x14ac:dyDescent="0.25">
      <c r="A449" s="301" t="s">
        <v>798</v>
      </c>
      <c r="B449" s="333" t="s">
        <v>9</v>
      </c>
      <c r="C449" s="334"/>
      <c r="D449" s="335"/>
      <c r="E449" s="297"/>
      <c r="F449" s="297"/>
      <c r="G449" s="297"/>
      <c r="H449" s="297"/>
      <c r="I449" s="297"/>
      <c r="J449" s="297"/>
      <c r="K449" s="297"/>
      <c r="L449" s="297"/>
      <c r="M449" s="297"/>
      <c r="N449" s="297"/>
      <c r="O449" s="295">
        <v>0</v>
      </c>
    </row>
    <row r="450" spans="1:15" ht="13.5" thickBot="1" x14ac:dyDescent="0.25">
      <c r="A450" s="301" t="s">
        <v>799</v>
      </c>
      <c r="B450" s="333" t="s">
        <v>800</v>
      </c>
      <c r="C450" s="334"/>
      <c r="D450" s="335"/>
      <c r="E450" s="297"/>
      <c r="F450" s="297"/>
      <c r="G450" s="297"/>
      <c r="H450" s="297"/>
      <c r="I450" s="297"/>
      <c r="J450" s="297"/>
      <c r="K450" s="297"/>
      <c r="L450" s="297"/>
      <c r="M450" s="297"/>
      <c r="N450" s="297"/>
      <c r="O450" s="295">
        <v>0</v>
      </c>
    </row>
    <row r="451" spans="1:15" ht="26.25" thickBot="1" x14ac:dyDescent="0.25">
      <c r="A451" s="301" t="s">
        <v>801</v>
      </c>
      <c r="B451" s="333" t="s">
        <v>802</v>
      </c>
      <c r="C451" s="334"/>
      <c r="D451" s="335"/>
      <c r="E451" s="297"/>
      <c r="F451" s="297"/>
      <c r="G451" s="297"/>
      <c r="H451" s="297"/>
      <c r="I451" s="297"/>
      <c r="J451" s="297"/>
      <c r="K451" s="297"/>
      <c r="L451" s="297"/>
      <c r="M451" s="297"/>
      <c r="N451" s="297"/>
      <c r="O451" s="295">
        <v>0</v>
      </c>
    </row>
    <row r="452" spans="1:15" ht="26.25" thickBot="1" x14ac:dyDescent="0.25">
      <c r="A452" s="301" t="s">
        <v>803</v>
      </c>
      <c r="B452" s="333" t="s">
        <v>804</v>
      </c>
      <c r="C452" s="334"/>
      <c r="D452" s="335"/>
      <c r="E452" s="297"/>
      <c r="F452" s="297"/>
      <c r="G452" s="297"/>
      <c r="H452" s="297"/>
      <c r="I452" s="297"/>
      <c r="J452" s="297"/>
      <c r="K452" s="297"/>
      <c r="L452" s="297"/>
      <c r="M452" s="297"/>
      <c r="N452" s="297"/>
      <c r="O452" s="295">
        <v>0</v>
      </c>
    </row>
    <row r="453" spans="1:15" ht="13.5" thickBot="1" x14ac:dyDescent="0.25">
      <c r="A453" s="301" t="s">
        <v>805</v>
      </c>
      <c r="B453" s="333" t="s">
        <v>806</v>
      </c>
      <c r="C453" s="334"/>
      <c r="D453" s="335"/>
      <c r="E453" s="297"/>
      <c r="F453" s="297"/>
      <c r="G453" s="297"/>
      <c r="H453" s="297"/>
      <c r="I453" s="297"/>
      <c r="J453" s="297"/>
      <c r="K453" s="297"/>
      <c r="L453" s="297"/>
      <c r="M453" s="297"/>
      <c r="N453" s="297"/>
      <c r="O453" s="295">
        <v>0</v>
      </c>
    </row>
    <row r="454" spans="1:15" ht="13.5" thickBot="1" x14ac:dyDescent="0.25">
      <c r="A454" s="301" t="s">
        <v>807</v>
      </c>
      <c r="B454" s="333" t="s">
        <v>808</v>
      </c>
      <c r="C454" s="334"/>
      <c r="D454" s="335"/>
      <c r="E454" s="297"/>
      <c r="F454" s="297"/>
      <c r="G454" s="297"/>
      <c r="H454" s="297"/>
      <c r="I454" s="297"/>
      <c r="J454" s="297"/>
      <c r="K454" s="297"/>
      <c r="L454" s="297"/>
      <c r="M454" s="297"/>
      <c r="N454" s="297"/>
      <c r="O454" s="295">
        <v>0</v>
      </c>
    </row>
    <row r="455" spans="1:15" ht="13.5" thickBot="1" x14ac:dyDescent="0.25">
      <c r="A455" s="301" t="s">
        <v>809</v>
      </c>
      <c r="B455" s="333" t="s">
        <v>810</v>
      </c>
      <c r="C455" s="334"/>
      <c r="D455" s="335"/>
      <c r="E455" s="297"/>
      <c r="F455" s="297"/>
      <c r="G455" s="297"/>
      <c r="H455" s="297"/>
      <c r="I455" s="297"/>
      <c r="J455" s="297"/>
      <c r="K455" s="297"/>
      <c r="L455" s="297"/>
      <c r="M455" s="297"/>
      <c r="N455" s="297"/>
      <c r="O455" s="295">
        <v>0</v>
      </c>
    </row>
    <row r="456" spans="1:15" ht="13.5" thickBot="1" x14ac:dyDescent="0.25">
      <c r="A456" s="301" t="s">
        <v>811</v>
      </c>
      <c r="B456" s="333" t="s">
        <v>812</v>
      </c>
      <c r="C456" s="334"/>
      <c r="D456" s="335"/>
      <c r="E456" s="297"/>
      <c r="F456" s="297"/>
      <c r="G456" s="297"/>
      <c r="H456" s="297"/>
      <c r="I456" s="297"/>
      <c r="J456" s="297"/>
      <c r="K456" s="297"/>
      <c r="L456" s="297"/>
      <c r="M456" s="297"/>
      <c r="N456" s="297"/>
      <c r="O456" s="295">
        <v>0</v>
      </c>
    </row>
    <row r="457" spans="1:15" ht="13.5" thickBot="1" x14ac:dyDescent="0.25">
      <c r="A457" s="301" t="s">
        <v>813</v>
      </c>
      <c r="B457" s="333" t="s">
        <v>814</v>
      </c>
      <c r="C457" s="334"/>
      <c r="D457" s="335"/>
      <c r="E457" s="297"/>
      <c r="F457" s="297"/>
      <c r="G457" s="297"/>
      <c r="H457" s="297"/>
      <c r="I457" s="297"/>
      <c r="J457" s="297"/>
      <c r="K457" s="297"/>
      <c r="L457" s="297"/>
      <c r="M457" s="297"/>
      <c r="N457" s="297"/>
      <c r="O457" s="295">
        <v>0</v>
      </c>
    </row>
    <row r="458" spans="1:15" ht="26.25" thickBot="1" x14ac:dyDescent="0.25">
      <c r="A458" s="301" t="s">
        <v>815</v>
      </c>
      <c r="B458" s="333" t="s">
        <v>816</v>
      </c>
      <c r="C458" s="334"/>
      <c r="D458" s="335"/>
      <c r="E458" s="297"/>
      <c r="F458" s="297"/>
      <c r="G458" s="297"/>
      <c r="H458" s="297"/>
      <c r="I458" s="297"/>
      <c r="J458" s="297"/>
      <c r="K458" s="297"/>
      <c r="L458" s="297"/>
      <c r="M458" s="297"/>
      <c r="N458" s="297"/>
      <c r="O458" s="295">
        <v>0</v>
      </c>
    </row>
    <row r="459" spans="1:15" ht="26.25" thickBot="1" x14ac:dyDescent="0.25">
      <c r="A459" s="301" t="s">
        <v>817</v>
      </c>
      <c r="B459" s="333" t="s">
        <v>818</v>
      </c>
      <c r="C459" s="334"/>
      <c r="D459" s="335"/>
      <c r="E459" s="297"/>
      <c r="F459" s="297"/>
      <c r="G459" s="297"/>
      <c r="H459" s="297"/>
      <c r="I459" s="297"/>
      <c r="J459" s="297"/>
      <c r="K459" s="297"/>
      <c r="L459" s="297"/>
      <c r="M459" s="297"/>
      <c r="N459" s="297"/>
      <c r="O459" s="295">
        <v>0</v>
      </c>
    </row>
    <row r="460" spans="1:15" ht="25.5" customHeight="1" thickBot="1" x14ac:dyDescent="0.25">
      <c r="A460" s="301" t="s">
        <v>819</v>
      </c>
      <c r="B460" s="333" t="s">
        <v>820</v>
      </c>
      <c r="C460" s="334"/>
      <c r="D460" s="335"/>
      <c r="E460" s="297"/>
      <c r="F460" s="297"/>
      <c r="G460" s="297"/>
      <c r="H460" s="297"/>
      <c r="I460" s="297"/>
      <c r="J460" s="297"/>
      <c r="K460" s="297"/>
      <c r="L460" s="297"/>
      <c r="M460" s="297"/>
      <c r="N460" s="297"/>
      <c r="O460" s="295">
        <v>0</v>
      </c>
    </row>
    <row r="461" spans="1:15" ht="26.25" thickBot="1" x14ac:dyDescent="0.25">
      <c r="A461" s="301" t="s">
        <v>821</v>
      </c>
      <c r="B461" s="333" t="s">
        <v>822</v>
      </c>
      <c r="C461" s="334"/>
      <c r="D461" s="335"/>
      <c r="E461" s="297"/>
      <c r="F461" s="297"/>
      <c r="G461" s="297"/>
      <c r="H461" s="297"/>
      <c r="I461" s="297"/>
      <c r="J461" s="297"/>
      <c r="K461" s="297"/>
      <c r="L461" s="297"/>
      <c r="M461" s="297"/>
      <c r="N461" s="297"/>
      <c r="O461" s="295">
        <v>0</v>
      </c>
    </row>
    <row r="462" spans="1:15" ht="26.25" thickBot="1" x14ac:dyDescent="0.25">
      <c r="A462" s="301" t="s">
        <v>823</v>
      </c>
      <c r="B462" s="333" t="s">
        <v>824</v>
      </c>
      <c r="C462" s="334"/>
      <c r="D462" s="335"/>
      <c r="E462" s="297"/>
      <c r="F462" s="297"/>
      <c r="G462" s="297"/>
      <c r="H462" s="297"/>
      <c r="I462" s="297"/>
      <c r="J462" s="297"/>
      <c r="K462" s="297"/>
      <c r="L462" s="297"/>
      <c r="M462" s="297"/>
      <c r="N462" s="297"/>
      <c r="O462" s="295">
        <v>0</v>
      </c>
    </row>
    <row r="463" spans="1:15" ht="13.5" thickBot="1" x14ac:dyDescent="0.25">
      <c r="A463" s="301" t="s">
        <v>825</v>
      </c>
      <c r="B463" s="333" t="s">
        <v>826</v>
      </c>
      <c r="C463" s="334"/>
      <c r="D463" s="335"/>
      <c r="E463" s="297"/>
      <c r="F463" s="297"/>
      <c r="G463" s="297"/>
      <c r="H463" s="297"/>
      <c r="I463" s="297"/>
      <c r="J463" s="297"/>
      <c r="K463" s="297"/>
      <c r="L463" s="297"/>
      <c r="M463" s="297"/>
      <c r="N463" s="297"/>
      <c r="O463" s="295">
        <v>0</v>
      </c>
    </row>
    <row r="464" spans="1:15" ht="13.5" thickBot="1" x14ac:dyDescent="0.25">
      <c r="A464" s="301" t="s">
        <v>827</v>
      </c>
      <c r="B464" s="333" t="s">
        <v>828</v>
      </c>
      <c r="C464" s="334"/>
      <c r="D464" s="335"/>
      <c r="E464" s="297"/>
      <c r="F464" s="297"/>
      <c r="G464" s="297"/>
      <c r="H464" s="297"/>
      <c r="I464" s="297"/>
      <c r="J464" s="297"/>
      <c r="K464" s="297"/>
      <c r="L464" s="297"/>
      <c r="M464" s="297"/>
      <c r="N464" s="297"/>
      <c r="O464" s="295">
        <v>0</v>
      </c>
    </row>
    <row r="465" spans="1:15" ht="13.5" thickBot="1" x14ac:dyDescent="0.25">
      <c r="A465" s="301" t="s">
        <v>829</v>
      </c>
      <c r="B465" s="333" t="s">
        <v>830</v>
      </c>
      <c r="C465" s="334"/>
      <c r="D465" s="335"/>
      <c r="E465" s="297"/>
      <c r="F465" s="297"/>
      <c r="G465" s="297"/>
      <c r="H465" s="297"/>
      <c r="I465" s="297"/>
      <c r="J465" s="297"/>
      <c r="K465" s="297"/>
      <c r="L465" s="297"/>
      <c r="M465" s="297"/>
      <c r="N465" s="297"/>
      <c r="O465" s="295">
        <v>0</v>
      </c>
    </row>
    <row r="466" spans="1:15" ht="13.5" thickBot="1" x14ac:dyDescent="0.25">
      <c r="A466" s="301" t="s">
        <v>831</v>
      </c>
      <c r="B466" s="333" t="s">
        <v>832</v>
      </c>
      <c r="C466" s="334"/>
      <c r="D466" s="335"/>
      <c r="E466" s="297"/>
      <c r="F466" s="297"/>
      <c r="G466" s="297"/>
      <c r="H466" s="297"/>
      <c r="I466" s="297"/>
      <c r="J466" s="297"/>
      <c r="K466" s="297"/>
      <c r="L466" s="297"/>
      <c r="M466" s="297"/>
      <c r="N466" s="297"/>
      <c r="O466" s="295">
        <v>0</v>
      </c>
    </row>
    <row r="467" spans="1:15" ht="26.25" thickBot="1" x14ac:dyDescent="0.25">
      <c r="A467" s="301" t="s">
        <v>833</v>
      </c>
      <c r="B467" s="333" t="s">
        <v>834</v>
      </c>
      <c r="C467" s="334"/>
      <c r="D467" s="335"/>
      <c r="E467" s="297"/>
      <c r="F467" s="297"/>
      <c r="G467" s="297"/>
      <c r="H467" s="297"/>
      <c r="I467" s="297"/>
      <c r="J467" s="297"/>
      <c r="K467" s="297"/>
      <c r="L467" s="297"/>
      <c r="M467" s="297"/>
      <c r="N467" s="297"/>
      <c r="O467" s="295">
        <v>0</v>
      </c>
    </row>
    <row r="468" spans="1:15" ht="13.5" thickBot="1" x14ac:dyDescent="0.25">
      <c r="A468" s="300" t="s">
        <v>835</v>
      </c>
      <c r="B468" s="333" t="s">
        <v>836</v>
      </c>
      <c r="C468" s="334"/>
      <c r="D468" s="335"/>
      <c r="E468" s="297"/>
      <c r="F468" s="297"/>
      <c r="G468" s="297"/>
      <c r="H468" s="297"/>
      <c r="I468" s="297"/>
      <c r="J468" s="297"/>
      <c r="K468" s="297"/>
      <c r="L468" s="297"/>
      <c r="M468" s="297"/>
      <c r="N468" s="297"/>
      <c r="O468" s="298">
        <v>0</v>
      </c>
    </row>
    <row r="469" spans="1:15" ht="13.5" thickBot="1" x14ac:dyDescent="0.25">
      <c r="A469" s="1226" t="s">
        <v>837</v>
      </c>
      <c r="B469" s="1227"/>
      <c r="C469" s="331">
        <v>0</v>
      </c>
      <c r="D469" s="331">
        <v>0</v>
      </c>
      <c r="E469" s="295">
        <v>0</v>
      </c>
      <c r="F469" s="295">
        <v>0</v>
      </c>
      <c r="G469" s="295">
        <v>0</v>
      </c>
      <c r="H469" s="295">
        <v>0</v>
      </c>
      <c r="I469" s="295">
        <v>0</v>
      </c>
      <c r="J469" s="295">
        <v>0</v>
      </c>
      <c r="K469" s="295">
        <v>0</v>
      </c>
      <c r="L469" s="295">
        <v>0</v>
      </c>
      <c r="M469" s="295">
        <v>0</v>
      </c>
      <c r="N469" s="295">
        <v>0</v>
      </c>
      <c r="O469" s="299">
        <v>0</v>
      </c>
    </row>
    <row r="470" spans="1:15" ht="13.5" thickBot="1" x14ac:dyDescent="0.25">
      <c r="A470" s="301" t="s">
        <v>838</v>
      </c>
      <c r="B470" s="333" t="s">
        <v>839</v>
      </c>
      <c r="C470" s="334"/>
      <c r="D470" s="335"/>
      <c r="E470" s="297"/>
      <c r="F470" s="297"/>
      <c r="G470" s="297"/>
      <c r="H470" s="297"/>
      <c r="I470" s="297"/>
      <c r="J470" s="297"/>
      <c r="K470" s="297"/>
      <c r="L470" s="297"/>
      <c r="M470" s="297"/>
      <c r="N470" s="297"/>
      <c r="O470" s="295">
        <v>0</v>
      </c>
    </row>
    <row r="471" spans="1:15" ht="13.5" thickBot="1" x14ac:dyDescent="0.25">
      <c r="A471" s="301" t="s">
        <v>840</v>
      </c>
      <c r="B471" s="333" t="s">
        <v>841</v>
      </c>
      <c r="C471" s="334"/>
      <c r="D471" s="335"/>
      <c r="E471" s="297"/>
      <c r="F471" s="297"/>
      <c r="G471" s="297"/>
      <c r="H471" s="297"/>
      <c r="I471" s="297"/>
      <c r="J471" s="297"/>
      <c r="K471" s="297"/>
      <c r="L471" s="297"/>
      <c r="M471" s="297"/>
      <c r="N471" s="297"/>
      <c r="O471" s="295">
        <v>0</v>
      </c>
    </row>
    <row r="472" spans="1:15" ht="13.5" thickBot="1" x14ac:dyDescent="0.25">
      <c r="A472" s="301" t="s">
        <v>842</v>
      </c>
      <c r="B472" s="333" t="s">
        <v>843</v>
      </c>
      <c r="C472" s="334"/>
      <c r="D472" s="335"/>
      <c r="E472" s="297"/>
      <c r="F472" s="297"/>
      <c r="G472" s="297"/>
      <c r="H472" s="297"/>
      <c r="I472" s="297"/>
      <c r="J472" s="297"/>
      <c r="K472" s="297"/>
      <c r="L472" s="297"/>
      <c r="M472" s="297"/>
      <c r="N472" s="297"/>
      <c r="O472" s="295">
        <v>0</v>
      </c>
    </row>
    <row r="473" spans="1:15" ht="13.5" thickBot="1" x14ac:dyDescent="0.25">
      <c r="A473" s="301" t="s">
        <v>844</v>
      </c>
      <c r="B473" s="333" t="s">
        <v>845</v>
      </c>
      <c r="C473" s="334"/>
      <c r="D473" s="335"/>
      <c r="E473" s="297"/>
      <c r="F473" s="297"/>
      <c r="G473" s="297"/>
      <c r="H473" s="297"/>
      <c r="I473" s="297"/>
      <c r="J473" s="297"/>
      <c r="K473" s="297"/>
      <c r="L473" s="297"/>
      <c r="M473" s="297"/>
      <c r="N473" s="297"/>
      <c r="O473" s="295">
        <v>0</v>
      </c>
    </row>
    <row r="474" spans="1:15" ht="13.5" thickBot="1" x14ac:dyDescent="0.25">
      <c r="A474" s="301" t="s">
        <v>846</v>
      </c>
      <c r="B474" s="333" t="s">
        <v>847</v>
      </c>
      <c r="C474" s="334"/>
      <c r="D474" s="335"/>
      <c r="E474" s="297"/>
      <c r="F474" s="297"/>
      <c r="G474" s="297"/>
      <c r="H474" s="297"/>
      <c r="I474" s="297"/>
      <c r="J474" s="297"/>
      <c r="K474" s="297"/>
      <c r="L474" s="297"/>
      <c r="M474" s="297"/>
      <c r="N474" s="297"/>
      <c r="O474" s="295">
        <v>0</v>
      </c>
    </row>
    <row r="475" spans="1:15" ht="13.5" thickBot="1" x14ac:dyDescent="0.25">
      <c r="A475" s="301" t="s">
        <v>848</v>
      </c>
      <c r="B475" s="333" t="s">
        <v>849</v>
      </c>
      <c r="C475" s="334"/>
      <c r="D475" s="335"/>
      <c r="E475" s="297"/>
      <c r="F475" s="297"/>
      <c r="G475" s="297"/>
      <c r="H475" s="297"/>
      <c r="I475" s="297"/>
      <c r="J475" s="297"/>
      <c r="K475" s="297"/>
      <c r="L475" s="297"/>
      <c r="M475" s="297"/>
      <c r="N475" s="297"/>
      <c r="O475" s="295">
        <v>0</v>
      </c>
    </row>
    <row r="476" spans="1:15" ht="13.5" thickBot="1" x14ac:dyDescent="0.25">
      <c r="A476" s="301" t="s">
        <v>850</v>
      </c>
      <c r="B476" s="333" t="s">
        <v>851</v>
      </c>
      <c r="C476" s="334"/>
      <c r="D476" s="335"/>
      <c r="E476" s="297"/>
      <c r="F476" s="297"/>
      <c r="G476" s="297"/>
      <c r="H476" s="297"/>
      <c r="I476" s="297"/>
      <c r="J476" s="297"/>
      <c r="K476" s="297"/>
      <c r="L476" s="297"/>
      <c r="M476" s="297"/>
      <c r="N476" s="297"/>
      <c r="O476" s="295">
        <v>0</v>
      </c>
    </row>
    <row r="477" spans="1:15" ht="13.5" thickBot="1" x14ac:dyDescent="0.25">
      <c r="A477" s="301" t="s">
        <v>852</v>
      </c>
      <c r="B477" s="333" t="s">
        <v>853</v>
      </c>
      <c r="C477" s="334"/>
      <c r="D477" s="335"/>
      <c r="E477" s="297"/>
      <c r="F477" s="297"/>
      <c r="G477" s="297"/>
      <c r="H477" s="297"/>
      <c r="I477" s="297"/>
      <c r="J477" s="297"/>
      <c r="K477" s="297"/>
      <c r="L477" s="297"/>
      <c r="M477" s="297"/>
      <c r="N477" s="297"/>
      <c r="O477" s="295">
        <v>0</v>
      </c>
    </row>
    <row r="478" spans="1:15" ht="13.5" thickBot="1" x14ac:dyDescent="0.25">
      <c r="A478" s="301" t="s">
        <v>854</v>
      </c>
      <c r="B478" s="333" t="s">
        <v>855</v>
      </c>
      <c r="C478" s="334"/>
      <c r="D478" s="335"/>
      <c r="E478" s="297"/>
      <c r="F478" s="297"/>
      <c r="G478" s="297"/>
      <c r="H478" s="297"/>
      <c r="I478" s="297"/>
      <c r="J478" s="297"/>
      <c r="K478" s="297"/>
      <c r="L478" s="297"/>
      <c r="M478" s="297"/>
      <c r="N478" s="297"/>
      <c r="O478" s="295">
        <v>0</v>
      </c>
    </row>
    <row r="479" spans="1:15" ht="30" customHeight="1" thickBot="1" x14ac:dyDescent="0.25">
      <c r="A479" s="301" t="s">
        <v>856</v>
      </c>
      <c r="B479" s="333" t="s">
        <v>857</v>
      </c>
      <c r="C479" s="334"/>
      <c r="D479" s="335"/>
      <c r="E479" s="297"/>
      <c r="F479" s="297"/>
      <c r="G479" s="297"/>
      <c r="H479" s="297"/>
      <c r="I479" s="297"/>
      <c r="J479" s="297"/>
      <c r="K479" s="297"/>
      <c r="L479" s="297"/>
      <c r="M479" s="297"/>
      <c r="N479" s="297"/>
      <c r="O479" s="295">
        <v>0</v>
      </c>
    </row>
    <row r="480" spans="1:15" ht="26.25" thickBot="1" x14ac:dyDescent="0.25">
      <c r="A480" s="301" t="s">
        <v>858</v>
      </c>
      <c r="B480" s="333" t="s">
        <v>859</v>
      </c>
      <c r="C480" s="334"/>
      <c r="D480" s="335"/>
      <c r="E480" s="297"/>
      <c r="F480" s="297"/>
      <c r="G480" s="297"/>
      <c r="H480" s="297"/>
      <c r="I480" s="297"/>
      <c r="J480" s="297"/>
      <c r="K480" s="297"/>
      <c r="L480" s="297"/>
      <c r="M480" s="297"/>
      <c r="N480" s="297"/>
      <c r="O480" s="295">
        <v>0</v>
      </c>
    </row>
    <row r="481" spans="1:15" ht="31.5" customHeight="1" thickBot="1" x14ac:dyDescent="0.25">
      <c r="A481" s="301" t="s">
        <v>860</v>
      </c>
      <c r="B481" s="333" t="s">
        <v>861</v>
      </c>
      <c r="C481" s="334"/>
      <c r="D481" s="335"/>
      <c r="E481" s="297"/>
      <c r="F481" s="297"/>
      <c r="G481" s="297"/>
      <c r="H481" s="297"/>
      <c r="I481" s="297"/>
      <c r="J481" s="297"/>
      <c r="K481" s="297"/>
      <c r="L481" s="297"/>
      <c r="M481" s="297"/>
      <c r="N481" s="297"/>
      <c r="O481" s="295">
        <v>0</v>
      </c>
    </row>
    <row r="482" spans="1:15" ht="26.25" thickBot="1" x14ac:dyDescent="0.25">
      <c r="A482" s="301" t="s">
        <v>862</v>
      </c>
      <c r="B482" s="333" t="s">
        <v>863</v>
      </c>
      <c r="C482" s="334"/>
      <c r="D482" s="335"/>
      <c r="E482" s="297"/>
      <c r="F482" s="297"/>
      <c r="G482" s="297"/>
      <c r="H482" s="297"/>
      <c r="I482" s="297"/>
      <c r="J482" s="297"/>
      <c r="K482" s="297"/>
      <c r="L482" s="297"/>
      <c r="M482" s="297"/>
      <c r="N482" s="297"/>
      <c r="O482" s="295">
        <v>0</v>
      </c>
    </row>
    <row r="483" spans="1:15" ht="26.25" thickBot="1" x14ac:dyDescent="0.25">
      <c r="A483" s="301" t="s">
        <v>864</v>
      </c>
      <c r="B483" s="333" t="s">
        <v>865</v>
      </c>
      <c r="C483" s="334"/>
      <c r="D483" s="335"/>
      <c r="E483" s="297"/>
      <c r="F483" s="297"/>
      <c r="G483" s="297"/>
      <c r="H483" s="297"/>
      <c r="I483" s="297"/>
      <c r="J483" s="297"/>
      <c r="K483" s="297"/>
      <c r="L483" s="297"/>
      <c r="M483" s="297"/>
      <c r="N483" s="297"/>
      <c r="O483" s="295">
        <v>0</v>
      </c>
    </row>
    <row r="484" spans="1:15" ht="26.25" thickBot="1" x14ac:dyDescent="0.25">
      <c r="A484" s="301" t="s">
        <v>866</v>
      </c>
      <c r="B484" s="333" t="s">
        <v>867</v>
      </c>
      <c r="C484" s="334"/>
      <c r="D484" s="335"/>
      <c r="E484" s="297"/>
      <c r="F484" s="297"/>
      <c r="G484" s="297"/>
      <c r="H484" s="297"/>
      <c r="I484" s="297"/>
      <c r="J484" s="297"/>
      <c r="K484" s="297"/>
      <c r="L484" s="297"/>
      <c r="M484" s="297"/>
      <c r="N484" s="297"/>
      <c r="O484" s="295">
        <v>0</v>
      </c>
    </row>
    <row r="485" spans="1:15" ht="13.5" thickBot="1" x14ac:dyDescent="0.25">
      <c r="A485" s="301" t="s">
        <v>868</v>
      </c>
      <c r="B485" s="333" t="s">
        <v>869</v>
      </c>
      <c r="C485" s="334"/>
      <c r="D485" s="335"/>
      <c r="E485" s="297"/>
      <c r="F485" s="297"/>
      <c r="G485" s="297"/>
      <c r="H485" s="297"/>
      <c r="I485" s="297"/>
      <c r="J485" s="297"/>
      <c r="K485" s="297"/>
      <c r="L485" s="297"/>
      <c r="M485" s="297"/>
      <c r="N485" s="297"/>
      <c r="O485" s="295">
        <v>0</v>
      </c>
    </row>
    <row r="486" spans="1:15" ht="13.5" thickBot="1" x14ac:dyDescent="0.25">
      <c r="A486" s="301" t="s">
        <v>870</v>
      </c>
      <c r="B486" s="333" t="s">
        <v>871</v>
      </c>
      <c r="C486" s="334"/>
      <c r="D486" s="335"/>
      <c r="E486" s="297"/>
      <c r="F486" s="297"/>
      <c r="G486" s="297"/>
      <c r="H486" s="297"/>
      <c r="I486" s="297"/>
      <c r="J486" s="297"/>
      <c r="K486" s="297"/>
      <c r="L486" s="297"/>
      <c r="M486" s="297"/>
      <c r="N486" s="297"/>
      <c r="O486" s="295">
        <v>0</v>
      </c>
    </row>
    <row r="487" spans="1:15" ht="13.5" thickBot="1" x14ac:dyDescent="0.25">
      <c r="A487" s="301" t="s">
        <v>872</v>
      </c>
      <c r="B487" s="333" t="s">
        <v>244</v>
      </c>
      <c r="C487" s="334"/>
      <c r="D487" s="335"/>
      <c r="E487" s="297"/>
      <c r="F487" s="297"/>
      <c r="G487" s="297"/>
      <c r="H487" s="297"/>
      <c r="I487" s="297"/>
      <c r="J487" s="297"/>
      <c r="K487" s="297"/>
      <c r="L487" s="297"/>
      <c r="M487" s="297"/>
      <c r="N487" s="297"/>
      <c r="O487" s="295">
        <v>0</v>
      </c>
    </row>
    <row r="488" spans="1:15" ht="13.5" thickBot="1" x14ac:dyDescent="0.25">
      <c r="A488" s="301" t="s">
        <v>873</v>
      </c>
      <c r="B488" s="333" t="s">
        <v>874</v>
      </c>
      <c r="C488" s="334"/>
      <c r="D488" s="335"/>
      <c r="E488" s="297"/>
      <c r="F488" s="297"/>
      <c r="G488" s="297"/>
      <c r="H488" s="297"/>
      <c r="I488" s="297"/>
      <c r="J488" s="297"/>
      <c r="K488" s="297"/>
      <c r="L488" s="297"/>
      <c r="M488" s="297"/>
      <c r="N488" s="297"/>
      <c r="O488" s="295">
        <v>0</v>
      </c>
    </row>
    <row r="489" spans="1:15" ht="13.5" thickBot="1" x14ac:dyDescent="0.25">
      <c r="A489" s="301" t="s">
        <v>875</v>
      </c>
      <c r="B489" s="333" t="s">
        <v>876</v>
      </c>
      <c r="C489" s="334"/>
      <c r="D489" s="335"/>
      <c r="E489" s="297"/>
      <c r="F489" s="297"/>
      <c r="G489" s="297"/>
      <c r="H489" s="297"/>
      <c r="I489" s="297"/>
      <c r="J489" s="297"/>
      <c r="K489" s="297"/>
      <c r="L489" s="297"/>
      <c r="M489" s="297"/>
      <c r="N489" s="297"/>
      <c r="O489" s="295">
        <v>0</v>
      </c>
    </row>
    <row r="490" spans="1:15" ht="26.25" thickBot="1" x14ac:dyDescent="0.25">
      <c r="A490" s="301" t="s">
        <v>877</v>
      </c>
      <c r="B490" s="333" t="s">
        <v>878</v>
      </c>
      <c r="C490" s="334"/>
      <c r="D490" s="335"/>
      <c r="E490" s="297"/>
      <c r="F490" s="297"/>
      <c r="G490" s="297"/>
      <c r="H490" s="297"/>
      <c r="I490" s="297"/>
      <c r="J490" s="297"/>
      <c r="K490" s="297"/>
      <c r="L490" s="297"/>
      <c r="M490" s="297"/>
      <c r="N490" s="297"/>
      <c r="O490" s="295">
        <v>0</v>
      </c>
    </row>
    <row r="491" spans="1:15" ht="26.25" thickBot="1" x14ac:dyDescent="0.25">
      <c r="A491" s="301" t="s">
        <v>879</v>
      </c>
      <c r="B491" s="333" t="s">
        <v>880</v>
      </c>
      <c r="C491" s="334"/>
      <c r="D491" s="335"/>
      <c r="E491" s="297"/>
      <c r="F491" s="297"/>
      <c r="G491" s="297"/>
      <c r="H491" s="297"/>
      <c r="I491" s="297"/>
      <c r="J491" s="297"/>
      <c r="K491" s="297"/>
      <c r="L491" s="297"/>
      <c r="M491" s="297"/>
      <c r="N491" s="297"/>
      <c r="O491" s="295">
        <v>0</v>
      </c>
    </row>
    <row r="492" spans="1:15" ht="13.5" thickBot="1" x14ac:dyDescent="0.25">
      <c r="A492" s="301" t="s">
        <v>881</v>
      </c>
      <c r="B492" s="333" t="s">
        <v>882</v>
      </c>
      <c r="C492" s="334"/>
      <c r="D492" s="335"/>
      <c r="E492" s="297"/>
      <c r="F492" s="297"/>
      <c r="G492" s="297"/>
      <c r="H492" s="297"/>
      <c r="I492" s="297"/>
      <c r="J492" s="297"/>
      <c r="K492" s="297"/>
      <c r="L492" s="297"/>
      <c r="M492" s="297"/>
      <c r="N492" s="297"/>
      <c r="O492" s="295">
        <v>0</v>
      </c>
    </row>
    <row r="493" spans="1:15" ht="26.25" thickBot="1" x14ac:dyDescent="0.25">
      <c r="A493" s="301" t="s">
        <v>883</v>
      </c>
      <c r="B493" s="333" t="s">
        <v>884</v>
      </c>
      <c r="C493" s="334"/>
      <c r="D493" s="335"/>
      <c r="E493" s="297"/>
      <c r="F493" s="297"/>
      <c r="G493" s="297"/>
      <c r="H493" s="297"/>
      <c r="I493" s="297"/>
      <c r="J493" s="297"/>
      <c r="K493" s="297"/>
      <c r="L493" s="297"/>
      <c r="M493" s="297"/>
      <c r="N493" s="297"/>
      <c r="O493" s="295">
        <v>0</v>
      </c>
    </row>
    <row r="494" spans="1:15" ht="13.5" thickBot="1" x14ac:dyDescent="0.25">
      <c r="A494" s="300" t="s">
        <v>885</v>
      </c>
      <c r="B494" s="333" t="s">
        <v>886</v>
      </c>
      <c r="C494" s="334"/>
      <c r="D494" s="335"/>
      <c r="E494" s="297"/>
      <c r="F494" s="297"/>
      <c r="G494" s="297"/>
      <c r="H494" s="297"/>
      <c r="I494" s="297"/>
      <c r="J494" s="297"/>
      <c r="K494" s="297"/>
      <c r="L494" s="297"/>
      <c r="M494" s="297"/>
      <c r="N494" s="297"/>
      <c r="O494" s="295">
        <v>0</v>
      </c>
    </row>
    <row r="495" spans="1:15" ht="13.5" thickBot="1" x14ac:dyDescent="0.25">
      <c r="A495" s="339" t="s">
        <v>887</v>
      </c>
      <c r="B495" s="333" t="s">
        <v>888</v>
      </c>
      <c r="C495" s="334"/>
      <c r="D495" s="335"/>
      <c r="E495" s="297"/>
      <c r="F495" s="297"/>
      <c r="G495" s="297"/>
      <c r="H495" s="297"/>
      <c r="I495" s="297"/>
      <c r="J495" s="297"/>
      <c r="K495" s="297"/>
      <c r="L495" s="297"/>
      <c r="M495" s="297"/>
      <c r="N495" s="297"/>
      <c r="O495" s="295">
        <v>0</v>
      </c>
    </row>
    <row r="496" spans="1:15" ht="13.5" thickBot="1" x14ac:dyDescent="0.25">
      <c r="A496" s="339" t="s">
        <v>889</v>
      </c>
      <c r="B496" s="333" t="s">
        <v>890</v>
      </c>
      <c r="C496" s="334"/>
      <c r="D496" s="335"/>
      <c r="E496" s="297"/>
      <c r="F496" s="297"/>
      <c r="G496" s="297"/>
      <c r="H496" s="297"/>
      <c r="I496" s="297"/>
      <c r="J496" s="297"/>
      <c r="K496" s="297"/>
      <c r="L496" s="297"/>
      <c r="M496" s="297"/>
      <c r="N496" s="297"/>
      <c r="O496" s="295">
        <v>0</v>
      </c>
    </row>
    <row r="497" spans="1:15" ht="13.5" thickBot="1" x14ac:dyDescent="0.25">
      <c r="A497" s="339" t="s">
        <v>891</v>
      </c>
      <c r="B497" s="333" t="s">
        <v>245</v>
      </c>
      <c r="C497" s="334"/>
      <c r="D497" s="335"/>
      <c r="E497" s="297"/>
      <c r="F497" s="297"/>
      <c r="G497" s="297"/>
      <c r="H497" s="297"/>
      <c r="I497" s="297"/>
      <c r="J497" s="297"/>
      <c r="K497" s="297"/>
      <c r="L497" s="297"/>
      <c r="M497" s="297"/>
      <c r="N497" s="297"/>
      <c r="O497" s="298">
        <v>0</v>
      </c>
    </row>
    <row r="498" spans="1:15" ht="13.5" thickBot="1" x14ac:dyDescent="0.25">
      <c r="A498" s="1226" t="s">
        <v>892</v>
      </c>
      <c r="B498" s="1227"/>
      <c r="C498" s="341">
        <v>0</v>
      </c>
      <c r="D498" s="341">
        <v>0</v>
      </c>
      <c r="E498" s="303">
        <v>0</v>
      </c>
      <c r="F498" s="303">
        <v>0</v>
      </c>
      <c r="G498" s="303">
        <v>0</v>
      </c>
      <c r="H498" s="303">
        <v>0</v>
      </c>
      <c r="I498" s="303">
        <v>0</v>
      </c>
      <c r="J498" s="303">
        <v>0</v>
      </c>
      <c r="K498" s="303">
        <v>0</v>
      </c>
      <c r="L498" s="303">
        <v>0</v>
      </c>
      <c r="M498" s="303">
        <v>0</v>
      </c>
      <c r="N498" s="303">
        <v>0</v>
      </c>
      <c r="O498" s="299">
        <v>0</v>
      </c>
    </row>
    <row r="499" spans="1:15" ht="26.25" thickBot="1" x14ac:dyDescent="0.25">
      <c r="A499" s="301" t="s">
        <v>893</v>
      </c>
      <c r="B499" s="333" t="s">
        <v>894</v>
      </c>
      <c r="C499" s="334"/>
      <c r="D499" s="335"/>
      <c r="E499" s="297"/>
      <c r="F499" s="297"/>
      <c r="G499" s="297"/>
      <c r="H499" s="297"/>
      <c r="I499" s="297"/>
      <c r="J499" s="297"/>
      <c r="K499" s="297"/>
      <c r="L499" s="297"/>
      <c r="M499" s="297"/>
      <c r="N499" s="297"/>
      <c r="O499" s="295">
        <v>0</v>
      </c>
    </row>
    <row r="500" spans="1:15" ht="44.25" customHeight="1" thickBot="1" x14ac:dyDescent="0.25">
      <c r="A500" s="301" t="s">
        <v>895</v>
      </c>
      <c r="B500" s="333" t="s">
        <v>896</v>
      </c>
      <c r="C500" s="334"/>
      <c r="D500" s="335"/>
      <c r="E500" s="297"/>
      <c r="F500" s="297"/>
      <c r="G500" s="297"/>
      <c r="H500" s="297"/>
      <c r="I500" s="297"/>
      <c r="J500" s="297"/>
      <c r="K500" s="297"/>
      <c r="L500" s="297"/>
      <c r="M500" s="297"/>
      <c r="N500" s="297"/>
      <c r="O500" s="295">
        <v>0</v>
      </c>
    </row>
    <row r="501" spans="1:15" ht="26.25" thickBot="1" x14ac:dyDescent="0.25">
      <c r="A501" s="301" t="s">
        <v>897</v>
      </c>
      <c r="B501" s="333" t="s">
        <v>898</v>
      </c>
      <c r="C501" s="334"/>
      <c r="D501" s="335"/>
      <c r="E501" s="297"/>
      <c r="F501" s="297"/>
      <c r="G501" s="297"/>
      <c r="H501" s="297"/>
      <c r="I501" s="297"/>
      <c r="J501" s="297"/>
      <c r="K501" s="297"/>
      <c r="L501" s="297"/>
      <c r="M501" s="297"/>
      <c r="N501" s="297"/>
      <c r="O501" s="295">
        <v>0</v>
      </c>
    </row>
    <row r="502" spans="1:15" ht="26.25" customHeight="1" thickBot="1" x14ac:dyDescent="0.25">
      <c r="A502" s="301" t="s">
        <v>899</v>
      </c>
      <c r="B502" s="333" t="s">
        <v>900</v>
      </c>
      <c r="C502" s="334"/>
      <c r="D502" s="335"/>
      <c r="E502" s="297"/>
      <c r="F502" s="297"/>
      <c r="G502" s="297"/>
      <c r="H502" s="297"/>
      <c r="I502" s="297"/>
      <c r="J502" s="297"/>
      <c r="K502" s="297"/>
      <c r="L502" s="297"/>
      <c r="M502" s="297"/>
      <c r="N502" s="297"/>
      <c r="O502" s="295">
        <v>0</v>
      </c>
    </row>
    <row r="503" spans="1:15" ht="26.25" thickBot="1" x14ac:dyDescent="0.25">
      <c r="A503" s="301" t="s">
        <v>901</v>
      </c>
      <c r="B503" s="333" t="s">
        <v>902</v>
      </c>
      <c r="C503" s="334"/>
      <c r="D503" s="335"/>
      <c r="E503" s="297"/>
      <c r="F503" s="297"/>
      <c r="G503" s="297"/>
      <c r="H503" s="297"/>
      <c r="I503" s="297"/>
      <c r="J503" s="297"/>
      <c r="K503" s="297"/>
      <c r="L503" s="297"/>
      <c r="M503" s="297"/>
      <c r="N503" s="297"/>
      <c r="O503" s="295">
        <v>0</v>
      </c>
    </row>
    <row r="504" spans="1:15" ht="26.25" thickBot="1" x14ac:dyDescent="0.25">
      <c r="A504" s="301" t="s">
        <v>903</v>
      </c>
      <c r="B504" s="333" t="s">
        <v>904</v>
      </c>
      <c r="C504" s="334"/>
      <c r="D504" s="335"/>
      <c r="E504" s="297"/>
      <c r="F504" s="297"/>
      <c r="G504" s="297"/>
      <c r="H504" s="297"/>
      <c r="I504" s="297"/>
      <c r="J504" s="297"/>
      <c r="K504" s="297"/>
      <c r="L504" s="297"/>
      <c r="M504" s="297"/>
      <c r="N504" s="297"/>
      <c r="O504" s="295">
        <v>0</v>
      </c>
    </row>
    <row r="505" spans="1:15" ht="26.25" thickBot="1" x14ac:dyDescent="0.25">
      <c r="A505" s="301" t="s">
        <v>905</v>
      </c>
      <c r="B505" s="333" t="s">
        <v>906</v>
      </c>
      <c r="C505" s="334"/>
      <c r="D505" s="335"/>
      <c r="E505" s="297"/>
      <c r="F505" s="297"/>
      <c r="G505" s="297"/>
      <c r="H505" s="297"/>
      <c r="I505" s="297"/>
      <c r="J505" s="297"/>
      <c r="K505" s="297"/>
      <c r="L505" s="297"/>
      <c r="M505" s="297"/>
      <c r="N505" s="297"/>
      <c r="O505" s="295">
        <v>0</v>
      </c>
    </row>
    <row r="506" spans="1:15" ht="13.5" thickBot="1" x14ac:dyDescent="0.25">
      <c r="A506" s="301" t="s">
        <v>907</v>
      </c>
      <c r="B506" s="333" t="s">
        <v>908</v>
      </c>
      <c r="C506" s="334"/>
      <c r="D506" s="335"/>
      <c r="E506" s="297"/>
      <c r="F506" s="297"/>
      <c r="G506" s="297"/>
      <c r="H506" s="297"/>
      <c r="I506" s="297"/>
      <c r="J506" s="297"/>
      <c r="K506" s="297"/>
      <c r="L506" s="297"/>
      <c r="M506" s="297"/>
      <c r="N506" s="297"/>
      <c r="O506" s="295">
        <v>0</v>
      </c>
    </row>
    <row r="507" spans="1:15" ht="13.5" thickBot="1" x14ac:dyDescent="0.25">
      <c r="A507" s="300" t="s">
        <v>909</v>
      </c>
      <c r="B507" s="333" t="s">
        <v>910</v>
      </c>
      <c r="C507" s="334"/>
      <c r="D507" s="335"/>
      <c r="E507" s="297"/>
      <c r="F507" s="297"/>
      <c r="G507" s="297"/>
      <c r="H507" s="297"/>
      <c r="I507" s="297"/>
      <c r="J507" s="297"/>
      <c r="K507" s="297"/>
      <c r="L507" s="297"/>
      <c r="M507" s="297"/>
      <c r="N507" s="297"/>
      <c r="O507" s="298">
        <v>0</v>
      </c>
    </row>
    <row r="508" spans="1:15" ht="13.5" thickBot="1" x14ac:dyDescent="0.25">
      <c r="A508" s="1228" t="s">
        <v>911</v>
      </c>
      <c r="B508" s="1229"/>
      <c r="C508" s="340">
        <v>0</v>
      </c>
      <c r="D508" s="341">
        <v>0</v>
      </c>
      <c r="E508" s="303">
        <v>0</v>
      </c>
      <c r="F508" s="303">
        <v>0</v>
      </c>
      <c r="G508" s="303">
        <v>0</v>
      </c>
      <c r="H508" s="303">
        <v>0</v>
      </c>
      <c r="I508" s="303">
        <v>0</v>
      </c>
      <c r="J508" s="303">
        <v>0</v>
      </c>
      <c r="K508" s="303">
        <v>0</v>
      </c>
      <c r="L508" s="303">
        <v>0</v>
      </c>
      <c r="M508" s="303">
        <v>0</v>
      </c>
      <c r="N508" s="303">
        <v>0</v>
      </c>
      <c r="O508" s="304">
        <v>0</v>
      </c>
    </row>
    <row r="509" spans="1:15" ht="13.5" thickBot="1" x14ac:dyDescent="0.25">
      <c r="A509" s="1228" t="s">
        <v>744</v>
      </c>
      <c r="B509" s="1229"/>
      <c r="C509" s="340">
        <v>0</v>
      </c>
      <c r="D509" s="341">
        <v>0</v>
      </c>
      <c r="E509" s="303">
        <v>0</v>
      </c>
      <c r="F509" s="303">
        <v>0</v>
      </c>
      <c r="G509" s="303">
        <v>0</v>
      </c>
      <c r="H509" s="303">
        <v>0</v>
      </c>
      <c r="I509" s="303">
        <v>0</v>
      </c>
      <c r="J509" s="303">
        <v>0</v>
      </c>
      <c r="K509" s="303">
        <v>0</v>
      </c>
      <c r="L509" s="303">
        <v>0</v>
      </c>
      <c r="M509" s="303">
        <v>0</v>
      </c>
      <c r="N509" s="303">
        <v>0</v>
      </c>
      <c r="O509" s="303">
        <v>0</v>
      </c>
    </row>
    <row r="510" spans="1:15" ht="13.5" thickBot="1" x14ac:dyDescent="0.25"/>
    <row r="511" spans="1:15" ht="13.5" thickBot="1" x14ac:dyDescent="0.25">
      <c r="A511" s="1230" t="s">
        <v>686</v>
      </c>
      <c r="B511" s="1231"/>
      <c r="C511" s="1232"/>
      <c r="D511" s="216" t="s">
        <v>687</v>
      </c>
      <c r="E511" s="1230" t="s">
        <v>688</v>
      </c>
      <c r="F511" s="1232"/>
    </row>
    <row r="512" spans="1:15" ht="13.5" thickBot="1" x14ac:dyDescent="0.25">
      <c r="A512" s="211"/>
      <c r="B512" s="212"/>
      <c r="C512" s="212"/>
      <c r="D512" s="212"/>
      <c r="E512" s="212"/>
      <c r="F512" s="212"/>
    </row>
    <row r="513" spans="1:6" ht="13.5" thickBot="1" x14ac:dyDescent="0.25">
      <c r="A513" s="213" t="s">
        <v>689</v>
      </c>
      <c r="B513" s="214" t="s">
        <v>689</v>
      </c>
      <c r="C513" s="214" t="s">
        <v>689</v>
      </c>
      <c r="D513" s="214" t="s">
        <v>689</v>
      </c>
      <c r="E513" s="214" t="s">
        <v>689</v>
      </c>
      <c r="F513" s="1221" t="s">
        <v>690</v>
      </c>
    </row>
    <row r="514" spans="1:6" ht="13.5" thickBot="1" x14ac:dyDescent="0.25">
      <c r="A514" s="213" t="s">
        <v>691</v>
      </c>
      <c r="B514" s="214" t="s">
        <v>692</v>
      </c>
      <c r="C514" s="214" t="s">
        <v>693</v>
      </c>
      <c r="D514" s="214" t="s">
        <v>694</v>
      </c>
      <c r="E514" s="214" t="s">
        <v>695</v>
      </c>
      <c r="F514" s="1222"/>
    </row>
  </sheetData>
  <mergeCells count="395">
    <mergeCell ref="A31:I31"/>
    <mergeCell ref="A3:K3"/>
    <mergeCell ref="A26:C26"/>
    <mergeCell ref="K26:L26"/>
    <mergeCell ref="L28:L29"/>
    <mergeCell ref="B4:H5"/>
    <mergeCell ref="J4:N5"/>
    <mergeCell ref="B6:C7"/>
    <mergeCell ref="E6:G7"/>
    <mergeCell ref="L6:M7"/>
    <mergeCell ref="B8:B11"/>
    <mergeCell ref="C8:C11"/>
    <mergeCell ref="A4:A11"/>
    <mergeCell ref="A103:D103"/>
    <mergeCell ref="A104:D104"/>
    <mergeCell ref="A105:D106"/>
    <mergeCell ref="E105:E106"/>
    <mergeCell ref="F105:F106"/>
    <mergeCell ref="G105:G106"/>
    <mergeCell ref="K94:L94"/>
    <mergeCell ref="L96:L97"/>
    <mergeCell ref="A32:J32"/>
    <mergeCell ref="A33:I33"/>
    <mergeCell ref="A94:C94"/>
    <mergeCell ref="E94:F94"/>
    <mergeCell ref="F96:F97"/>
    <mergeCell ref="G94:I94"/>
    <mergeCell ref="A99:F99"/>
    <mergeCell ref="N105:N106"/>
    <mergeCell ref="O105:O106"/>
    <mergeCell ref="P105:P106"/>
    <mergeCell ref="Q105:Q106"/>
    <mergeCell ref="A107:D108"/>
    <mergeCell ref="E107:E108"/>
    <mergeCell ref="F107:F108"/>
    <mergeCell ref="G107:G108"/>
    <mergeCell ref="H107:H108"/>
    <mergeCell ref="I107:I108"/>
    <mergeCell ref="H105:H106"/>
    <mergeCell ref="I105:I106"/>
    <mergeCell ref="J105:J106"/>
    <mergeCell ref="K105:K106"/>
    <mergeCell ref="L105:L106"/>
    <mergeCell ref="M105:M106"/>
    <mergeCell ref="L109:L110"/>
    <mergeCell ref="M109:M110"/>
    <mergeCell ref="N109:N110"/>
    <mergeCell ref="O109:O110"/>
    <mergeCell ref="P109:P110"/>
    <mergeCell ref="Q109:Q110"/>
    <mergeCell ref="P107:P108"/>
    <mergeCell ref="Q107:Q108"/>
    <mergeCell ref="A109:D110"/>
    <mergeCell ref="E109:E110"/>
    <mergeCell ref="F109:F110"/>
    <mergeCell ref="G109:G110"/>
    <mergeCell ref="H109:H110"/>
    <mergeCell ref="I109:I110"/>
    <mergeCell ref="J109:J110"/>
    <mergeCell ref="K109:K110"/>
    <mergeCell ref="J107:J108"/>
    <mergeCell ref="K107:K108"/>
    <mergeCell ref="L107:L108"/>
    <mergeCell ref="M107:M108"/>
    <mergeCell ref="N107:N108"/>
    <mergeCell ref="O107:O108"/>
    <mergeCell ref="A113:D114"/>
    <mergeCell ref="E113:E114"/>
    <mergeCell ref="F113:F114"/>
    <mergeCell ref="G113:G114"/>
    <mergeCell ref="H113:H114"/>
    <mergeCell ref="I113:I114"/>
    <mergeCell ref="J113:J114"/>
    <mergeCell ref="K113:K114"/>
    <mergeCell ref="J111:J112"/>
    <mergeCell ref="K111:K112"/>
    <mergeCell ref="A111:D112"/>
    <mergeCell ref="E111:E112"/>
    <mergeCell ref="F111:F112"/>
    <mergeCell ref="G111:G112"/>
    <mergeCell ref="H111:H112"/>
    <mergeCell ref="I111:I112"/>
    <mergeCell ref="I115:I116"/>
    <mergeCell ref="L113:L114"/>
    <mergeCell ref="M113:M114"/>
    <mergeCell ref="N113:N114"/>
    <mergeCell ref="O113:O114"/>
    <mergeCell ref="P113:P114"/>
    <mergeCell ref="Q113:Q114"/>
    <mergeCell ref="P111:P112"/>
    <mergeCell ref="Q111:Q112"/>
    <mergeCell ref="L111:L112"/>
    <mergeCell ref="M111:M112"/>
    <mergeCell ref="N111:N112"/>
    <mergeCell ref="O111:O112"/>
    <mergeCell ref="O117:O118"/>
    <mergeCell ref="P117:P118"/>
    <mergeCell ref="Q117:Q118"/>
    <mergeCell ref="P115:P116"/>
    <mergeCell ref="Q115:Q116"/>
    <mergeCell ref="A117:D118"/>
    <mergeCell ref="E117:E118"/>
    <mergeCell ref="F117:F118"/>
    <mergeCell ref="G117:G118"/>
    <mergeCell ref="H117:H118"/>
    <mergeCell ref="I117:I118"/>
    <mergeCell ref="J117:J118"/>
    <mergeCell ref="K117:K118"/>
    <mergeCell ref="J115:J116"/>
    <mergeCell ref="K115:K116"/>
    <mergeCell ref="L115:L116"/>
    <mergeCell ref="M115:M116"/>
    <mergeCell ref="N115:N116"/>
    <mergeCell ref="O115:O116"/>
    <mergeCell ref="A115:D116"/>
    <mergeCell ref="E115:E116"/>
    <mergeCell ref="F115:F116"/>
    <mergeCell ref="G115:G116"/>
    <mergeCell ref="H115:H116"/>
    <mergeCell ref="A119:C119"/>
    <mergeCell ref="A120:D121"/>
    <mergeCell ref="E120:E121"/>
    <mergeCell ref="F120:F121"/>
    <mergeCell ref="G120:G121"/>
    <mergeCell ref="H120:H121"/>
    <mergeCell ref="L117:L118"/>
    <mergeCell ref="M117:M118"/>
    <mergeCell ref="N117:N118"/>
    <mergeCell ref="O120:O121"/>
    <mergeCell ref="P120:P121"/>
    <mergeCell ref="Q120:Q121"/>
    <mergeCell ref="A122:D122"/>
    <mergeCell ref="A123:B123"/>
    <mergeCell ref="C123:D123"/>
    <mergeCell ref="I120:I121"/>
    <mergeCell ref="J120:J121"/>
    <mergeCell ref="K120:K121"/>
    <mergeCell ref="L120:L121"/>
    <mergeCell ref="M120:M121"/>
    <mergeCell ref="N120:N121"/>
    <mergeCell ref="A127:B127"/>
    <mergeCell ref="C127:D127"/>
    <mergeCell ref="A128:B128"/>
    <mergeCell ref="C128:D128"/>
    <mergeCell ref="A129:B129"/>
    <mergeCell ref="C129:D129"/>
    <mergeCell ref="A124:B124"/>
    <mergeCell ref="C124:D124"/>
    <mergeCell ref="A125:B125"/>
    <mergeCell ref="C125:D125"/>
    <mergeCell ref="A126:B126"/>
    <mergeCell ref="C126:D126"/>
    <mergeCell ref="A133:B133"/>
    <mergeCell ref="C133:D133"/>
    <mergeCell ref="A134:B134"/>
    <mergeCell ref="C134:D134"/>
    <mergeCell ref="A135:B135"/>
    <mergeCell ref="C135:D135"/>
    <mergeCell ref="A130:B130"/>
    <mergeCell ref="C130:D130"/>
    <mergeCell ref="A131:B131"/>
    <mergeCell ref="C131:D131"/>
    <mergeCell ref="A132:B132"/>
    <mergeCell ref="C132:D132"/>
    <mergeCell ref="A139:B139"/>
    <mergeCell ref="C139:D139"/>
    <mergeCell ref="A140:B140"/>
    <mergeCell ref="C140:D140"/>
    <mergeCell ref="A141:B141"/>
    <mergeCell ref="C141:D141"/>
    <mergeCell ref="A136:B136"/>
    <mergeCell ref="C136:D136"/>
    <mergeCell ref="A137:B137"/>
    <mergeCell ref="C137:D137"/>
    <mergeCell ref="A138:B138"/>
    <mergeCell ref="C138:D138"/>
    <mergeCell ref="A145:B145"/>
    <mergeCell ref="C145:D145"/>
    <mergeCell ref="A146:B146"/>
    <mergeCell ref="C146:D146"/>
    <mergeCell ref="A147:B147"/>
    <mergeCell ref="C147:D147"/>
    <mergeCell ref="A142:B142"/>
    <mergeCell ref="C142:D142"/>
    <mergeCell ref="A143:B143"/>
    <mergeCell ref="C143:D143"/>
    <mergeCell ref="A144:B144"/>
    <mergeCell ref="C144:D144"/>
    <mergeCell ref="A151:B151"/>
    <mergeCell ref="C151:D151"/>
    <mergeCell ref="A152:B152"/>
    <mergeCell ref="C152:D152"/>
    <mergeCell ref="A153:B153"/>
    <mergeCell ref="C153:D153"/>
    <mergeCell ref="A148:B148"/>
    <mergeCell ref="C148:D148"/>
    <mergeCell ref="A149:B149"/>
    <mergeCell ref="C149:D149"/>
    <mergeCell ref="A150:B150"/>
    <mergeCell ref="C150:D150"/>
    <mergeCell ref="A157:B157"/>
    <mergeCell ref="C157:D157"/>
    <mergeCell ref="A158:B158"/>
    <mergeCell ref="C158:D158"/>
    <mergeCell ref="A159:B159"/>
    <mergeCell ref="C159:D159"/>
    <mergeCell ref="A154:B154"/>
    <mergeCell ref="C154:D154"/>
    <mergeCell ref="A155:B155"/>
    <mergeCell ref="C155:D155"/>
    <mergeCell ref="A156:B156"/>
    <mergeCell ref="C156:D156"/>
    <mergeCell ref="A163:B163"/>
    <mergeCell ref="C163:D163"/>
    <mergeCell ref="A164:B164"/>
    <mergeCell ref="C164:D164"/>
    <mergeCell ref="A165:B165"/>
    <mergeCell ref="C165:D165"/>
    <mergeCell ref="A160:B160"/>
    <mergeCell ref="C160:D160"/>
    <mergeCell ref="A161:B161"/>
    <mergeCell ref="C161:D161"/>
    <mergeCell ref="A162:B162"/>
    <mergeCell ref="C162:D162"/>
    <mergeCell ref="A169:B169"/>
    <mergeCell ref="C169:D169"/>
    <mergeCell ref="A170:B170"/>
    <mergeCell ref="C170:D170"/>
    <mergeCell ref="A171:B171"/>
    <mergeCell ref="C171:D171"/>
    <mergeCell ref="A166:B166"/>
    <mergeCell ref="C166:D166"/>
    <mergeCell ref="A167:B167"/>
    <mergeCell ref="C167:D167"/>
    <mergeCell ref="A168:B168"/>
    <mergeCell ref="C168:D168"/>
    <mergeCell ref="A175:B175"/>
    <mergeCell ref="C175:D175"/>
    <mergeCell ref="A176:B176"/>
    <mergeCell ref="C176:D176"/>
    <mergeCell ref="A177:B177"/>
    <mergeCell ref="C177:D177"/>
    <mergeCell ref="A172:B172"/>
    <mergeCell ref="C172:D172"/>
    <mergeCell ref="A173:B173"/>
    <mergeCell ref="C173:D173"/>
    <mergeCell ref="A174:B174"/>
    <mergeCell ref="C174:D174"/>
    <mergeCell ref="A181:B181"/>
    <mergeCell ref="C181:D181"/>
    <mergeCell ref="A182:B182"/>
    <mergeCell ref="C182:D182"/>
    <mergeCell ref="A183:B183"/>
    <mergeCell ref="C183:D183"/>
    <mergeCell ref="A178:B178"/>
    <mergeCell ref="C178:D178"/>
    <mergeCell ref="A179:B179"/>
    <mergeCell ref="C179:D179"/>
    <mergeCell ref="A180:B180"/>
    <mergeCell ref="C180:D180"/>
    <mergeCell ref="A187:B187"/>
    <mergeCell ref="C187:D187"/>
    <mergeCell ref="A188:B188"/>
    <mergeCell ref="C188:D188"/>
    <mergeCell ref="A189:B189"/>
    <mergeCell ref="C189:D189"/>
    <mergeCell ref="A184:B184"/>
    <mergeCell ref="C184:D184"/>
    <mergeCell ref="A185:B185"/>
    <mergeCell ref="C185:D185"/>
    <mergeCell ref="A186:B186"/>
    <mergeCell ref="C186:D186"/>
    <mergeCell ref="Q193:Q194"/>
    <mergeCell ref="O193:O194"/>
    <mergeCell ref="A190:B190"/>
    <mergeCell ref="C190:D190"/>
    <mergeCell ref="A191:B191"/>
    <mergeCell ref="C191:D191"/>
    <mergeCell ref="A192:B192"/>
    <mergeCell ref="C192:D192"/>
    <mergeCell ref="P193:P194"/>
    <mergeCell ref="A207:C207"/>
    <mergeCell ref="E207:F207"/>
    <mergeCell ref="F209:F210"/>
    <mergeCell ref="G207:I207"/>
    <mergeCell ref="K207:L207"/>
    <mergeCell ref="L209:L210"/>
    <mergeCell ref="B200:D200"/>
    <mergeCell ref="B201:D201"/>
    <mergeCell ref="B202:D202"/>
    <mergeCell ref="B203:D203"/>
    <mergeCell ref="A204:D204"/>
    <mergeCell ref="A205:D205"/>
    <mergeCell ref="B195:D195"/>
    <mergeCell ref="B196:D196"/>
    <mergeCell ref="B197:D197"/>
    <mergeCell ref="B198:D198"/>
    <mergeCell ref="B199:D199"/>
    <mergeCell ref="K193:K194"/>
    <mergeCell ref="L193:L194"/>
    <mergeCell ref="M193:M194"/>
    <mergeCell ref="N193:N194"/>
    <mergeCell ref="A193:D194"/>
    <mergeCell ref="E193:E194"/>
    <mergeCell ref="F193:F194"/>
    <mergeCell ref="G193:G194"/>
    <mergeCell ref="H193:H194"/>
    <mergeCell ref="I193:I194"/>
    <mergeCell ref="J193:J194"/>
    <mergeCell ref="A221:B221"/>
    <mergeCell ref="A222:B222"/>
    <mergeCell ref="A223:B223"/>
    <mergeCell ref="A225:B225"/>
    <mergeCell ref="A226:B226"/>
    <mergeCell ref="A214:I214"/>
    <mergeCell ref="A215:D215"/>
    <mergeCell ref="A218:B218"/>
    <mergeCell ref="A219:B219"/>
    <mergeCell ref="A220:B220"/>
    <mergeCell ref="A309:B309"/>
    <mergeCell ref="A311:C311"/>
    <mergeCell ref="E311:F311"/>
    <mergeCell ref="F313:F314"/>
    <mergeCell ref="K297:K298"/>
    <mergeCell ref="L297:L298"/>
    <mergeCell ref="M297:M298"/>
    <mergeCell ref="N297:N298"/>
    <mergeCell ref="O297:O298"/>
    <mergeCell ref="A308:B308"/>
    <mergeCell ref="A297:B298"/>
    <mergeCell ref="C297:C298"/>
    <mergeCell ref="D297:D298"/>
    <mergeCell ref="E297:E298"/>
    <mergeCell ref="F297:F298"/>
    <mergeCell ref="G297:G298"/>
    <mergeCell ref="H297:H298"/>
    <mergeCell ref="I297:I298"/>
    <mergeCell ref="J297:J298"/>
    <mergeCell ref="A326:B326"/>
    <mergeCell ref="A327:B327"/>
    <mergeCell ref="A328:B328"/>
    <mergeCell ref="A329:B329"/>
    <mergeCell ref="A318:D318"/>
    <mergeCell ref="A322:B322"/>
    <mergeCell ref="A323:B323"/>
    <mergeCell ref="A324:B324"/>
    <mergeCell ref="A325:B325"/>
    <mergeCell ref="A469:B469"/>
    <mergeCell ref="A420:B420"/>
    <mergeCell ref="A421:B421"/>
    <mergeCell ref="A422:B422"/>
    <mergeCell ref="A423:B423"/>
    <mergeCell ref="A424:B424"/>
    <mergeCell ref="N400:N401"/>
    <mergeCell ref="O400:O401"/>
    <mergeCell ref="A411:B411"/>
    <mergeCell ref="A412:B412"/>
    <mergeCell ref="A417:E417"/>
    <mergeCell ref="A415:H415"/>
    <mergeCell ref="H400:H401"/>
    <mergeCell ref="I400:I401"/>
    <mergeCell ref="J400:J401"/>
    <mergeCell ref="K400:K401"/>
    <mergeCell ref="L400:L401"/>
    <mergeCell ref="M400:M401"/>
    <mergeCell ref="A400:B401"/>
    <mergeCell ref="C400:C401"/>
    <mergeCell ref="D400:D401"/>
    <mergeCell ref="E400:E401"/>
    <mergeCell ref="F400:F401"/>
    <mergeCell ref="G400:G401"/>
    <mergeCell ref="A418:H418"/>
    <mergeCell ref="A1:J1"/>
    <mergeCell ref="A35:B35"/>
    <mergeCell ref="A102:H102"/>
    <mergeCell ref="A101:G101"/>
    <mergeCell ref="A213:H213"/>
    <mergeCell ref="A316:H316"/>
    <mergeCell ref="F513:F514"/>
    <mergeCell ref="A2:G2"/>
    <mergeCell ref="A100:H100"/>
    <mergeCell ref="A216:I216"/>
    <mergeCell ref="A317:I317"/>
    <mergeCell ref="A320:H320"/>
    <mergeCell ref="A416:H416"/>
    <mergeCell ref="A498:B498"/>
    <mergeCell ref="A508:B508"/>
    <mergeCell ref="A509:B509"/>
    <mergeCell ref="A511:C511"/>
    <mergeCell ref="E511:F511"/>
    <mergeCell ref="A425:B425"/>
    <mergeCell ref="A426:B426"/>
    <mergeCell ref="A427:B427"/>
    <mergeCell ref="A428:B428"/>
    <mergeCell ref="A437:B437"/>
  </mergeCells>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0"/>
  </sheetPr>
  <dimension ref="A1:M179"/>
  <sheetViews>
    <sheetView workbookViewId="0">
      <selection activeCell="J175" sqref="J175"/>
    </sheetView>
  </sheetViews>
  <sheetFormatPr baseColWidth="10" defaultRowHeight="12.75" x14ac:dyDescent="0.2"/>
  <cols>
    <col min="1" max="1" width="40.7109375" customWidth="1"/>
    <col min="2" max="2" width="25.5703125" customWidth="1"/>
    <col min="10" max="13" width="9.7109375" customWidth="1"/>
  </cols>
  <sheetData>
    <row r="1" spans="1:13" ht="15" x14ac:dyDescent="0.25">
      <c r="A1" s="1329" t="s">
        <v>647</v>
      </c>
      <c r="B1" s="1330"/>
      <c r="C1" s="1330"/>
      <c r="D1" s="1330"/>
      <c r="E1" s="1330"/>
      <c r="F1" s="1330"/>
      <c r="G1" s="1330"/>
      <c r="H1" s="1330"/>
      <c r="I1" s="1330"/>
      <c r="J1" s="1330"/>
      <c r="K1" s="1330"/>
      <c r="L1" s="1330"/>
      <c r="M1" s="1330"/>
    </row>
    <row r="2" spans="1:13" ht="38.25" x14ac:dyDescent="0.25">
      <c r="A2" s="194" t="s">
        <v>412</v>
      </c>
      <c r="B2" s="829" t="s">
        <v>413</v>
      </c>
      <c r="C2" s="829" t="s">
        <v>414</v>
      </c>
      <c r="D2" s="829" t="s">
        <v>415</v>
      </c>
      <c r="E2" s="829" t="s">
        <v>416</v>
      </c>
      <c r="F2" s="829" t="s">
        <v>417</v>
      </c>
      <c r="G2" s="829" t="s">
        <v>418</v>
      </c>
      <c r="H2" s="829" t="s">
        <v>419</v>
      </c>
      <c r="I2" s="829" t="s">
        <v>420</v>
      </c>
      <c r="J2" s="830" t="s">
        <v>2608</v>
      </c>
      <c r="K2" s="830" t="s">
        <v>2609</v>
      </c>
      <c r="L2" s="830" t="s">
        <v>2610</v>
      </c>
      <c r="M2" s="830" t="s">
        <v>2611</v>
      </c>
    </row>
    <row r="3" spans="1:13" x14ac:dyDescent="0.2">
      <c r="A3" s="195" t="s">
        <v>421</v>
      </c>
      <c r="B3" s="827" t="s">
        <v>422</v>
      </c>
      <c r="C3" s="827" t="s">
        <v>423</v>
      </c>
      <c r="D3" s="827" t="s">
        <v>424</v>
      </c>
      <c r="E3" s="827" t="s">
        <v>425</v>
      </c>
      <c r="F3" s="827" t="s">
        <v>426</v>
      </c>
      <c r="G3" s="827" t="s">
        <v>318</v>
      </c>
      <c r="H3" s="827" t="s">
        <v>318</v>
      </c>
      <c r="I3" s="827" t="s">
        <v>319</v>
      </c>
      <c r="J3" s="827">
        <v>2</v>
      </c>
      <c r="K3" s="827">
        <v>1</v>
      </c>
      <c r="L3" s="827">
        <v>1</v>
      </c>
      <c r="M3" s="828">
        <v>1</v>
      </c>
    </row>
    <row r="4" spans="1:13" x14ac:dyDescent="0.2">
      <c r="A4" s="197" t="s">
        <v>421</v>
      </c>
      <c r="B4" s="197" t="s">
        <v>427</v>
      </c>
      <c r="C4" s="197" t="s">
        <v>423</v>
      </c>
      <c r="D4" s="197" t="s">
        <v>424</v>
      </c>
      <c r="E4" s="197" t="s">
        <v>425</v>
      </c>
      <c r="F4" s="197" t="s">
        <v>428</v>
      </c>
      <c r="G4" s="197" t="s">
        <v>318</v>
      </c>
      <c r="H4" s="197" t="s">
        <v>318</v>
      </c>
      <c r="I4" s="197" t="s">
        <v>320</v>
      </c>
      <c r="J4" s="197">
        <v>3</v>
      </c>
      <c r="K4" s="197">
        <v>2</v>
      </c>
      <c r="L4" s="197">
        <v>1</v>
      </c>
      <c r="M4" s="198">
        <v>1</v>
      </c>
    </row>
    <row r="5" spans="1:13" x14ac:dyDescent="0.2">
      <c r="A5" s="195" t="s">
        <v>421</v>
      </c>
      <c r="B5" s="195" t="s">
        <v>427</v>
      </c>
      <c r="C5" s="195" t="s">
        <v>423</v>
      </c>
      <c r="D5" s="195" t="s">
        <v>424</v>
      </c>
      <c r="E5" s="195" t="s">
        <v>425</v>
      </c>
      <c r="F5" s="195" t="s">
        <v>429</v>
      </c>
      <c r="G5" s="195" t="s">
        <v>318</v>
      </c>
      <c r="H5" s="195" t="s">
        <v>318</v>
      </c>
      <c r="I5" s="195" t="s">
        <v>320</v>
      </c>
      <c r="J5" s="195">
        <v>3</v>
      </c>
      <c r="K5" s="195">
        <v>2</v>
      </c>
      <c r="L5" s="195">
        <v>1</v>
      </c>
      <c r="M5" s="196">
        <v>1</v>
      </c>
    </row>
    <row r="6" spans="1:13" x14ac:dyDescent="0.2">
      <c r="A6" s="197" t="s">
        <v>421</v>
      </c>
      <c r="B6" s="197" t="s">
        <v>427</v>
      </c>
      <c r="C6" s="197" t="s">
        <v>423</v>
      </c>
      <c r="D6" s="197" t="s">
        <v>424</v>
      </c>
      <c r="E6" s="197" t="s">
        <v>425</v>
      </c>
      <c r="F6" s="197" t="s">
        <v>430</v>
      </c>
      <c r="G6" s="197" t="s">
        <v>318</v>
      </c>
      <c r="H6" s="197" t="s">
        <v>318</v>
      </c>
      <c r="I6" s="197" t="s">
        <v>320</v>
      </c>
      <c r="J6" s="197">
        <v>3</v>
      </c>
      <c r="K6" s="197">
        <v>2</v>
      </c>
      <c r="L6" s="197">
        <v>1</v>
      </c>
      <c r="M6" s="198">
        <v>1</v>
      </c>
    </row>
    <row r="7" spans="1:13" x14ac:dyDescent="0.2">
      <c r="A7" s="195" t="s">
        <v>421</v>
      </c>
      <c r="B7" s="195" t="s">
        <v>431</v>
      </c>
      <c r="C7" s="195" t="s">
        <v>423</v>
      </c>
      <c r="D7" s="195" t="s">
        <v>424</v>
      </c>
      <c r="E7" s="195" t="s">
        <v>425</v>
      </c>
      <c r="F7" s="195" t="s">
        <v>432</v>
      </c>
      <c r="G7" s="195" t="s">
        <v>318</v>
      </c>
      <c r="H7" s="195" t="s">
        <v>318</v>
      </c>
      <c r="I7" s="195" t="s">
        <v>320</v>
      </c>
      <c r="J7" s="195">
        <v>3</v>
      </c>
      <c r="K7" s="195">
        <v>2</v>
      </c>
      <c r="L7" s="195">
        <v>1</v>
      </c>
      <c r="M7" s="196">
        <v>1</v>
      </c>
    </row>
    <row r="8" spans="1:13" x14ac:dyDescent="0.2">
      <c r="A8" s="197" t="s">
        <v>421</v>
      </c>
      <c r="B8" s="197" t="s">
        <v>431</v>
      </c>
      <c r="C8" s="197" t="s">
        <v>423</v>
      </c>
      <c r="D8" s="197" t="s">
        <v>424</v>
      </c>
      <c r="E8" s="197" t="s">
        <v>425</v>
      </c>
      <c r="F8" s="197" t="s">
        <v>433</v>
      </c>
      <c r="G8" s="197" t="s">
        <v>318</v>
      </c>
      <c r="H8" s="197" t="s">
        <v>318</v>
      </c>
      <c r="I8" s="197" t="s">
        <v>320</v>
      </c>
      <c r="J8" s="197">
        <v>3</v>
      </c>
      <c r="K8" s="197">
        <v>2</v>
      </c>
      <c r="L8" s="197">
        <v>1</v>
      </c>
      <c r="M8" s="198">
        <v>1</v>
      </c>
    </row>
    <row r="9" spans="1:13" x14ac:dyDescent="0.2">
      <c r="A9" s="195" t="s">
        <v>421</v>
      </c>
      <c r="B9" s="195" t="s">
        <v>431</v>
      </c>
      <c r="C9" s="195" t="s">
        <v>423</v>
      </c>
      <c r="D9" s="195" t="s">
        <v>424</v>
      </c>
      <c r="E9" s="195" t="s">
        <v>425</v>
      </c>
      <c r="F9" s="195" t="s">
        <v>434</v>
      </c>
      <c r="G9" s="195" t="s">
        <v>318</v>
      </c>
      <c r="H9" s="195" t="s">
        <v>318</v>
      </c>
      <c r="I9" s="195" t="s">
        <v>320</v>
      </c>
      <c r="J9" s="195">
        <v>3</v>
      </c>
      <c r="K9" s="195">
        <v>2</v>
      </c>
      <c r="L9" s="195">
        <v>1</v>
      </c>
      <c r="M9" s="196">
        <v>1</v>
      </c>
    </row>
    <row r="10" spans="1:13" x14ac:dyDescent="0.2">
      <c r="A10" s="197" t="s">
        <v>421</v>
      </c>
      <c r="B10" s="197" t="s">
        <v>435</v>
      </c>
      <c r="C10" s="197" t="s">
        <v>423</v>
      </c>
      <c r="D10" s="197" t="s">
        <v>424</v>
      </c>
      <c r="E10" s="197" t="s">
        <v>425</v>
      </c>
      <c r="F10" s="197" t="s">
        <v>436</v>
      </c>
      <c r="G10" s="197" t="s">
        <v>318</v>
      </c>
      <c r="H10" s="197" t="s">
        <v>318</v>
      </c>
      <c r="I10" s="197" t="s">
        <v>321</v>
      </c>
      <c r="J10" s="197">
        <v>2</v>
      </c>
      <c r="K10" s="197">
        <v>1</v>
      </c>
      <c r="L10" s="197">
        <v>1</v>
      </c>
      <c r="M10" s="198">
        <v>1</v>
      </c>
    </row>
    <row r="11" spans="1:13" x14ac:dyDescent="0.2">
      <c r="A11" s="195" t="s">
        <v>421</v>
      </c>
      <c r="B11" s="195" t="s">
        <v>422</v>
      </c>
      <c r="C11" s="195" t="s">
        <v>423</v>
      </c>
      <c r="D11" s="195" t="s">
        <v>424</v>
      </c>
      <c r="E11" s="195" t="s">
        <v>425</v>
      </c>
      <c r="F11" s="195" t="s">
        <v>437</v>
      </c>
      <c r="G11" s="195" t="s">
        <v>318</v>
      </c>
      <c r="H11" s="195" t="s">
        <v>318</v>
      </c>
      <c r="I11" s="195" t="s">
        <v>322</v>
      </c>
      <c r="J11" s="195">
        <v>1</v>
      </c>
      <c r="K11" s="195">
        <v>1</v>
      </c>
      <c r="L11" s="195">
        <v>1</v>
      </c>
      <c r="M11" s="196">
        <v>1</v>
      </c>
    </row>
    <row r="12" spans="1:13" hidden="1" x14ac:dyDescent="0.2">
      <c r="A12" s="197" t="s">
        <v>438</v>
      </c>
      <c r="B12" s="197" t="s">
        <v>439</v>
      </c>
      <c r="C12" s="197" t="s">
        <v>440</v>
      </c>
      <c r="D12" s="197" t="s">
        <v>441</v>
      </c>
      <c r="E12" s="197" t="s">
        <v>425</v>
      </c>
      <c r="F12" s="197" t="s">
        <v>442</v>
      </c>
      <c r="G12" s="197" t="s">
        <v>318</v>
      </c>
      <c r="H12" s="197" t="s">
        <v>324</v>
      </c>
      <c r="I12" s="197" t="s">
        <v>325</v>
      </c>
      <c r="J12" s="197">
        <v>4</v>
      </c>
      <c r="K12" s="197">
        <v>2</v>
      </c>
      <c r="L12" s="197">
        <v>1</v>
      </c>
      <c r="M12" s="198">
        <v>1</v>
      </c>
    </row>
    <row r="13" spans="1:13" hidden="1" x14ac:dyDescent="0.2">
      <c r="A13" s="195" t="s">
        <v>438</v>
      </c>
      <c r="B13" s="195" t="s">
        <v>439</v>
      </c>
      <c r="C13" s="195" t="s">
        <v>440</v>
      </c>
      <c r="D13" s="195" t="s">
        <v>441</v>
      </c>
      <c r="E13" s="195" t="s">
        <v>425</v>
      </c>
      <c r="F13" s="195" t="s">
        <v>443</v>
      </c>
      <c r="G13" s="195" t="s">
        <v>318</v>
      </c>
      <c r="H13" s="195" t="s">
        <v>324</v>
      </c>
      <c r="I13" s="195" t="s">
        <v>325</v>
      </c>
      <c r="J13" s="195">
        <v>4</v>
      </c>
      <c r="K13" s="195">
        <v>2</v>
      </c>
      <c r="L13" s="195">
        <v>1</v>
      </c>
      <c r="M13" s="196">
        <v>1</v>
      </c>
    </row>
    <row r="14" spans="1:13" hidden="1" x14ac:dyDescent="0.2">
      <c r="A14" s="197" t="s">
        <v>438</v>
      </c>
      <c r="B14" s="197" t="s">
        <v>444</v>
      </c>
      <c r="C14" s="197" t="s">
        <v>440</v>
      </c>
      <c r="D14" s="197" t="s">
        <v>441</v>
      </c>
      <c r="E14" s="197" t="s">
        <v>425</v>
      </c>
      <c r="F14" s="197" t="s">
        <v>445</v>
      </c>
      <c r="G14" s="197" t="s">
        <v>318</v>
      </c>
      <c r="H14" s="197" t="s">
        <v>326</v>
      </c>
      <c r="I14" s="197" t="s">
        <v>327</v>
      </c>
      <c r="J14" s="197">
        <v>2</v>
      </c>
      <c r="K14" s="197">
        <v>1</v>
      </c>
      <c r="L14" s="197">
        <v>1</v>
      </c>
      <c r="M14" s="198">
        <v>1</v>
      </c>
    </row>
    <row r="15" spans="1:13" hidden="1" x14ac:dyDescent="0.2">
      <c r="A15" s="195" t="s">
        <v>446</v>
      </c>
      <c r="B15" s="195" t="s">
        <v>447</v>
      </c>
      <c r="C15" s="195" t="s">
        <v>448</v>
      </c>
      <c r="D15" s="195" t="s">
        <v>449</v>
      </c>
      <c r="E15" s="195" t="s">
        <v>425</v>
      </c>
      <c r="F15" s="195" t="s">
        <v>450</v>
      </c>
      <c r="G15" s="195" t="s">
        <v>318</v>
      </c>
      <c r="H15" s="195" t="s">
        <v>328</v>
      </c>
      <c r="I15" s="195" t="s">
        <v>329</v>
      </c>
      <c r="J15" s="195">
        <v>2</v>
      </c>
      <c r="K15" s="195">
        <v>1</v>
      </c>
      <c r="L15" s="195">
        <v>1</v>
      </c>
      <c r="M15" s="196">
        <v>1</v>
      </c>
    </row>
    <row r="16" spans="1:13" hidden="1" x14ac:dyDescent="0.2">
      <c r="A16" s="197" t="s">
        <v>446</v>
      </c>
      <c r="B16" s="197" t="s">
        <v>447</v>
      </c>
      <c r="C16" s="197" t="s">
        <v>448</v>
      </c>
      <c r="D16" s="197" t="s">
        <v>449</v>
      </c>
      <c r="E16" s="197" t="s">
        <v>425</v>
      </c>
      <c r="F16" s="197" t="s">
        <v>451</v>
      </c>
      <c r="G16" s="197" t="s">
        <v>318</v>
      </c>
      <c r="H16" s="197" t="s">
        <v>328</v>
      </c>
      <c r="I16" s="197" t="s">
        <v>330</v>
      </c>
      <c r="J16" s="197">
        <v>2</v>
      </c>
      <c r="K16" s="197">
        <v>1</v>
      </c>
      <c r="L16" s="197">
        <v>1</v>
      </c>
      <c r="M16" s="198">
        <v>1</v>
      </c>
    </row>
    <row r="17" spans="1:13" hidden="1" x14ac:dyDescent="0.2">
      <c r="A17" s="195" t="s">
        <v>446</v>
      </c>
      <c r="B17" s="195" t="s">
        <v>447</v>
      </c>
      <c r="C17" s="195" t="s">
        <v>448</v>
      </c>
      <c r="D17" s="195" t="s">
        <v>449</v>
      </c>
      <c r="E17" s="195" t="s">
        <v>425</v>
      </c>
      <c r="F17" s="195" t="s">
        <v>452</v>
      </c>
      <c r="G17" s="195" t="s">
        <v>318</v>
      </c>
      <c r="H17" s="195" t="s">
        <v>328</v>
      </c>
      <c r="I17" s="195" t="s">
        <v>330</v>
      </c>
      <c r="J17" s="195">
        <v>2</v>
      </c>
      <c r="K17" s="195">
        <v>1</v>
      </c>
      <c r="L17" s="195">
        <v>1</v>
      </c>
      <c r="M17" s="196">
        <v>1</v>
      </c>
    </row>
    <row r="18" spans="1:13" hidden="1" x14ac:dyDescent="0.2">
      <c r="A18" s="197" t="s">
        <v>446</v>
      </c>
      <c r="B18" s="197" t="s">
        <v>453</v>
      </c>
      <c r="C18" s="197" t="s">
        <v>448</v>
      </c>
      <c r="D18" s="197" t="s">
        <v>449</v>
      </c>
      <c r="E18" s="197" t="s">
        <v>425</v>
      </c>
      <c r="F18" s="197" t="s">
        <v>454</v>
      </c>
      <c r="G18" s="197" t="s">
        <v>318</v>
      </c>
      <c r="H18" s="197" t="s">
        <v>328</v>
      </c>
      <c r="I18" s="197" t="s">
        <v>331</v>
      </c>
      <c r="J18" s="197">
        <v>2</v>
      </c>
      <c r="K18" s="197">
        <v>1</v>
      </c>
      <c r="L18" s="197">
        <v>1</v>
      </c>
      <c r="M18" s="198">
        <v>1</v>
      </c>
    </row>
    <row r="19" spans="1:13" hidden="1" x14ac:dyDescent="0.2">
      <c r="A19" s="195" t="s">
        <v>446</v>
      </c>
      <c r="B19" s="195" t="s">
        <v>453</v>
      </c>
      <c r="C19" s="195" t="s">
        <v>448</v>
      </c>
      <c r="D19" s="195" t="s">
        <v>449</v>
      </c>
      <c r="E19" s="195" t="s">
        <v>425</v>
      </c>
      <c r="F19" s="195" t="s">
        <v>455</v>
      </c>
      <c r="G19" s="195" t="s">
        <v>318</v>
      </c>
      <c r="H19" s="195" t="s">
        <v>328</v>
      </c>
      <c r="I19" s="195" t="s">
        <v>331</v>
      </c>
      <c r="J19" s="195">
        <v>2</v>
      </c>
      <c r="K19" s="195">
        <v>1</v>
      </c>
      <c r="L19" s="195">
        <v>1</v>
      </c>
      <c r="M19" s="196">
        <v>1</v>
      </c>
    </row>
    <row r="20" spans="1:13" hidden="1" x14ac:dyDescent="0.2">
      <c r="A20" s="197" t="s">
        <v>446</v>
      </c>
      <c r="B20" s="197" t="s">
        <v>456</v>
      </c>
      <c r="C20" s="197" t="s">
        <v>448</v>
      </c>
      <c r="D20" s="197" t="s">
        <v>449</v>
      </c>
      <c r="E20" s="197" t="s">
        <v>425</v>
      </c>
      <c r="F20" s="197" t="s">
        <v>457</v>
      </c>
      <c r="G20" s="197" t="s">
        <v>318</v>
      </c>
      <c r="H20" s="197" t="s">
        <v>328</v>
      </c>
      <c r="I20" s="197" t="s">
        <v>332</v>
      </c>
      <c r="J20" s="197">
        <v>3</v>
      </c>
      <c r="K20" s="197">
        <v>1</v>
      </c>
      <c r="L20" s="197">
        <v>2</v>
      </c>
      <c r="M20" s="198">
        <v>1</v>
      </c>
    </row>
    <row r="21" spans="1:13" hidden="1" x14ac:dyDescent="0.2">
      <c r="A21" s="195" t="s">
        <v>446</v>
      </c>
      <c r="B21" s="195" t="s">
        <v>456</v>
      </c>
      <c r="C21" s="195" t="s">
        <v>448</v>
      </c>
      <c r="D21" s="195" t="s">
        <v>449</v>
      </c>
      <c r="E21" s="195" t="s">
        <v>425</v>
      </c>
      <c r="F21" s="195" t="s">
        <v>458</v>
      </c>
      <c r="G21" s="195" t="s">
        <v>318</v>
      </c>
      <c r="H21" s="195" t="s">
        <v>328</v>
      </c>
      <c r="I21" s="195" t="s">
        <v>333</v>
      </c>
      <c r="J21" s="195">
        <v>1</v>
      </c>
      <c r="K21" s="195">
        <v>1</v>
      </c>
      <c r="L21" s="195">
        <v>2</v>
      </c>
      <c r="M21" s="196">
        <v>1</v>
      </c>
    </row>
    <row r="22" spans="1:13" hidden="1" x14ac:dyDescent="0.2">
      <c r="A22" s="197" t="s">
        <v>446</v>
      </c>
      <c r="B22" s="197" t="s">
        <v>456</v>
      </c>
      <c r="C22" s="197" t="s">
        <v>448</v>
      </c>
      <c r="D22" s="197" t="s">
        <v>449</v>
      </c>
      <c r="E22" s="197" t="s">
        <v>425</v>
      </c>
      <c r="F22" s="197" t="s">
        <v>459</v>
      </c>
      <c r="G22" s="197" t="s">
        <v>318</v>
      </c>
      <c r="H22" s="197" t="s">
        <v>328</v>
      </c>
      <c r="I22" s="197" t="s">
        <v>334</v>
      </c>
      <c r="J22" s="197">
        <v>2</v>
      </c>
      <c r="K22" s="197">
        <v>1</v>
      </c>
      <c r="L22" s="197">
        <v>1</v>
      </c>
      <c r="M22" s="198">
        <v>1</v>
      </c>
    </row>
    <row r="23" spans="1:13" x14ac:dyDescent="0.2">
      <c r="A23" s="195" t="s">
        <v>421</v>
      </c>
      <c r="B23" s="195" t="s">
        <v>460</v>
      </c>
      <c r="C23" s="195" t="s">
        <v>423</v>
      </c>
      <c r="D23" s="195" t="s">
        <v>424</v>
      </c>
      <c r="E23" s="195" t="s">
        <v>425</v>
      </c>
      <c r="F23" s="195" t="s">
        <v>461</v>
      </c>
      <c r="G23" s="195" t="s">
        <v>318</v>
      </c>
      <c r="H23" s="195" t="s">
        <v>335</v>
      </c>
      <c r="I23" s="195" t="s">
        <v>336</v>
      </c>
      <c r="J23" s="195">
        <v>3</v>
      </c>
      <c r="K23" s="195">
        <v>1</v>
      </c>
      <c r="L23" s="195">
        <v>1</v>
      </c>
      <c r="M23" s="196">
        <v>1</v>
      </c>
    </row>
    <row r="24" spans="1:13" x14ac:dyDescent="0.2">
      <c r="A24" s="197" t="s">
        <v>421</v>
      </c>
      <c r="B24" s="197" t="s">
        <v>462</v>
      </c>
      <c r="C24" s="197" t="s">
        <v>423</v>
      </c>
      <c r="D24" s="197" t="s">
        <v>424</v>
      </c>
      <c r="E24" s="197" t="s">
        <v>425</v>
      </c>
      <c r="F24" s="197" t="s">
        <v>463</v>
      </c>
      <c r="G24" s="197" t="s">
        <v>318</v>
      </c>
      <c r="H24" s="197" t="s">
        <v>335</v>
      </c>
      <c r="I24" s="197" t="s">
        <v>337</v>
      </c>
      <c r="J24" s="197">
        <v>2</v>
      </c>
      <c r="K24" s="197">
        <v>1</v>
      </c>
      <c r="L24" s="197">
        <v>1</v>
      </c>
      <c r="M24" s="198">
        <v>1</v>
      </c>
    </row>
    <row r="25" spans="1:13" x14ac:dyDescent="0.2">
      <c r="A25" s="195" t="s">
        <v>421</v>
      </c>
      <c r="B25" s="195" t="s">
        <v>464</v>
      </c>
      <c r="C25" s="195" t="s">
        <v>423</v>
      </c>
      <c r="D25" s="195" t="s">
        <v>424</v>
      </c>
      <c r="E25" s="195" t="s">
        <v>425</v>
      </c>
      <c r="F25" s="195" t="s">
        <v>465</v>
      </c>
      <c r="G25" s="195" t="s">
        <v>318</v>
      </c>
      <c r="H25" s="195" t="s">
        <v>335</v>
      </c>
      <c r="I25" s="195" t="s">
        <v>338</v>
      </c>
      <c r="J25" s="195">
        <v>2</v>
      </c>
      <c r="K25" s="195">
        <v>1</v>
      </c>
      <c r="L25" s="195">
        <v>1</v>
      </c>
      <c r="M25" s="196">
        <v>1</v>
      </c>
    </row>
    <row r="26" spans="1:13" x14ac:dyDescent="0.2">
      <c r="A26" s="197" t="s">
        <v>421</v>
      </c>
      <c r="B26" s="197" t="s">
        <v>460</v>
      </c>
      <c r="C26" s="197" t="s">
        <v>423</v>
      </c>
      <c r="D26" s="197" t="s">
        <v>424</v>
      </c>
      <c r="E26" s="197" t="s">
        <v>425</v>
      </c>
      <c r="F26" s="197" t="s">
        <v>466</v>
      </c>
      <c r="G26" s="197" t="s">
        <v>318</v>
      </c>
      <c r="H26" s="197" t="s">
        <v>335</v>
      </c>
      <c r="I26" s="197" t="s">
        <v>339</v>
      </c>
      <c r="J26" s="197">
        <v>3</v>
      </c>
      <c r="K26" s="197">
        <v>1</v>
      </c>
      <c r="L26" s="197">
        <v>1</v>
      </c>
      <c r="M26" s="198">
        <v>1</v>
      </c>
    </row>
    <row r="27" spans="1:13" x14ac:dyDescent="0.2">
      <c r="A27" s="195" t="s">
        <v>421</v>
      </c>
      <c r="B27" s="195" t="s">
        <v>460</v>
      </c>
      <c r="C27" s="195" t="s">
        <v>423</v>
      </c>
      <c r="D27" s="195" t="s">
        <v>424</v>
      </c>
      <c r="E27" s="195" t="s">
        <v>425</v>
      </c>
      <c r="F27" s="195" t="s">
        <v>467</v>
      </c>
      <c r="G27" s="195" t="s">
        <v>318</v>
      </c>
      <c r="H27" s="195" t="s">
        <v>335</v>
      </c>
      <c r="I27" s="195" t="s">
        <v>340</v>
      </c>
      <c r="J27" s="195">
        <v>2</v>
      </c>
      <c r="K27" s="195">
        <v>1</v>
      </c>
      <c r="L27" s="195">
        <v>1</v>
      </c>
      <c r="M27" s="196">
        <v>1</v>
      </c>
    </row>
    <row r="28" spans="1:13" x14ac:dyDescent="0.2">
      <c r="A28" s="197" t="s">
        <v>421</v>
      </c>
      <c r="B28" s="197" t="s">
        <v>468</v>
      </c>
      <c r="C28" s="197" t="s">
        <v>423</v>
      </c>
      <c r="D28" s="197" t="s">
        <v>424</v>
      </c>
      <c r="E28" s="197" t="s">
        <v>425</v>
      </c>
      <c r="F28" s="197" t="s">
        <v>469</v>
      </c>
      <c r="G28" s="197" t="s">
        <v>318</v>
      </c>
      <c r="H28" s="197" t="s">
        <v>335</v>
      </c>
      <c r="I28" s="197" t="s">
        <v>341</v>
      </c>
      <c r="J28" s="197">
        <v>1</v>
      </c>
      <c r="K28" s="197">
        <v>1</v>
      </c>
      <c r="L28" s="197">
        <v>1</v>
      </c>
      <c r="M28" s="198">
        <v>1</v>
      </c>
    </row>
    <row r="29" spans="1:13" x14ac:dyDescent="0.2">
      <c r="A29" s="195" t="s">
        <v>421</v>
      </c>
      <c r="B29" s="195" t="s">
        <v>460</v>
      </c>
      <c r="C29" s="195" t="s">
        <v>423</v>
      </c>
      <c r="D29" s="195" t="s">
        <v>424</v>
      </c>
      <c r="E29" s="195" t="s">
        <v>425</v>
      </c>
      <c r="F29" s="195" t="s">
        <v>470</v>
      </c>
      <c r="G29" s="195" t="s">
        <v>318</v>
      </c>
      <c r="H29" s="195" t="s">
        <v>335</v>
      </c>
      <c r="I29" s="195" t="s">
        <v>342</v>
      </c>
      <c r="J29" s="195">
        <v>2</v>
      </c>
      <c r="K29" s="195">
        <v>1</v>
      </c>
      <c r="L29" s="195">
        <v>1</v>
      </c>
      <c r="M29" s="196">
        <v>1</v>
      </c>
    </row>
    <row r="30" spans="1:13" hidden="1" x14ac:dyDescent="0.2">
      <c r="A30" s="197" t="s">
        <v>446</v>
      </c>
      <c r="B30" s="197" t="s">
        <v>471</v>
      </c>
      <c r="C30" s="197" t="s">
        <v>448</v>
      </c>
      <c r="D30" s="197" t="s">
        <v>449</v>
      </c>
      <c r="E30" s="197" t="s">
        <v>425</v>
      </c>
      <c r="F30" s="197" t="s">
        <v>472</v>
      </c>
      <c r="G30" s="197" t="s">
        <v>318</v>
      </c>
      <c r="H30" s="197" t="s">
        <v>343</v>
      </c>
      <c r="I30" s="197" t="s">
        <v>344</v>
      </c>
      <c r="J30" s="197">
        <v>2</v>
      </c>
      <c r="K30" s="197">
        <v>1</v>
      </c>
      <c r="L30" s="197">
        <v>1</v>
      </c>
      <c r="M30" s="198">
        <v>1</v>
      </c>
    </row>
    <row r="31" spans="1:13" x14ac:dyDescent="0.2">
      <c r="A31" s="195" t="s">
        <v>421</v>
      </c>
      <c r="B31" s="195" t="s">
        <v>473</v>
      </c>
      <c r="C31" s="195" t="s">
        <v>423</v>
      </c>
      <c r="D31" s="195" t="s">
        <v>424</v>
      </c>
      <c r="E31" s="195" t="s">
        <v>425</v>
      </c>
      <c r="F31" s="195" t="s">
        <v>474</v>
      </c>
      <c r="G31" s="195" t="s">
        <v>318</v>
      </c>
      <c r="H31" s="195" t="s">
        <v>343</v>
      </c>
      <c r="I31" s="195" t="s">
        <v>345</v>
      </c>
      <c r="J31" s="195">
        <v>1</v>
      </c>
      <c r="K31" s="195">
        <v>1</v>
      </c>
      <c r="L31" s="195">
        <v>1</v>
      </c>
      <c r="M31" s="196">
        <v>1</v>
      </c>
    </row>
    <row r="32" spans="1:13" hidden="1" x14ac:dyDescent="0.2">
      <c r="A32" s="197" t="s">
        <v>446</v>
      </c>
      <c r="B32" s="197" t="s">
        <v>471</v>
      </c>
      <c r="C32" s="197" t="s">
        <v>448</v>
      </c>
      <c r="D32" s="197" t="s">
        <v>449</v>
      </c>
      <c r="E32" s="197" t="s">
        <v>425</v>
      </c>
      <c r="F32" s="197" t="s">
        <v>475</v>
      </c>
      <c r="G32" s="197" t="s">
        <v>318</v>
      </c>
      <c r="H32" s="197" t="s">
        <v>343</v>
      </c>
      <c r="I32" s="197" t="s">
        <v>346</v>
      </c>
      <c r="J32" s="197">
        <v>1</v>
      </c>
      <c r="K32" s="197">
        <v>1</v>
      </c>
      <c r="L32" s="197">
        <v>1</v>
      </c>
      <c r="M32" s="198">
        <v>1</v>
      </c>
    </row>
    <row r="33" spans="1:13" hidden="1" x14ac:dyDescent="0.2">
      <c r="A33" s="195" t="s">
        <v>446</v>
      </c>
      <c r="B33" s="195" t="s">
        <v>471</v>
      </c>
      <c r="C33" s="195" t="s">
        <v>448</v>
      </c>
      <c r="D33" s="195" t="s">
        <v>449</v>
      </c>
      <c r="E33" s="195" t="s">
        <v>425</v>
      </c>
      <c r="F33" s="195" t="s">
        <v>476</v>
      </c>
      <c r="G33" s="195" t="s">
        <v>318</v>
      </c>
      <c r="H33" s="195" t="s">
        <v>343</v>
      </c>
      <c r="I33" s="195" t="s">
        <v>346</v>
      </c>
      <c r="J33" s="195">
        <v>1</v>
      </c>
      <c r="K33" s="195">
        <v>1</v>
      </c>
      <c r="L33" s="195">
        <v>1</v>
      </c>
      <c r="M33" s="196">
        <v>1</v>
      </c>
    </row>
    <row r="34" spans="1:13" hidden="1" x14ac:dyDescent="0.2">
      <c r="A34" s="197" t="s">
        <v>446</v>
      </c>
      <c r="B34" s="197" t="s">
        <v>471</v>
      </c>
      <c r="C34" s="197" t="s">
        <v>448</v>
      </c>
      <c r="D34" s="197" t="s">
        <v>449</v>
      </c>
      <c r="E34" s="197" t="s">
        <v>425</v>
      </c>
      <c r="F34" s="197" t="s">
        <v>477</v>
      </c>
      <c r="G34" s="197" t="s">
        <v>318</v>
      </c>
      <c r="H34" s="197" t="s">
        <v>343</v>
      </c>
      <c r="I34" s="197" t="s">
        <v>347</v>
      </c>
      <c r="J34" s="197">
        <v>2</v>
      </c>
      <c r="K34" s="197">
        <v>1</v>
      </c>
      <c r="L34" s="197">
        <v>1</v>
      </c>
      <c r="M34" s="198">
        <v>1</v>
      </c>
    </row>
    <row r="35" spans="1:13" hidden="1" x14ac:dyDescent="0.2">
      <c r="A35" s="195" t="s">
        <v>438</v>
      </c>
      <c r="B35" s="195" t="s">
        <v>478</v>
      </c>
      <c r="C35" s="195" t="s">
        <v>440</v>
      </c>
      <c r="D35" s="195" t="s">
        <v>441</v>
      </c>
      <c r="E35" s="195" t="s">
        <v>425</v>
      </c>
      <c r="F35" s="195" t="s">
        <v>479</v>
      </c>
      <c r="G35" s="195" t="s">
        <v>318</v>
      </c>
      <c r="H35" s="195" t="s">
        <v>343</v>
      </c>
      <c r="I35" s="195" t="s">
        <v>348</v>
      </c>
      <c r="J35" s="195">
        <v>2</v>
      </c>
      <c r="K35" s="195">
        <v>1</v>
      </c>
      <c r="L35" s="195">
        <v>2</v>
      </c>
      <c r="M35" s="196">
        <v>1</v>
      </c>
    </row>
    <row r="36" spans="1:13" hidden="1" x14ac:dyDescent="0.2">
      <c r="A36" s="197" t="s">
        <v>446</v>
      </c>
      <c r="B36" s="197" t="s">
        <v>471</v>
      </c>
      <c r="C36" s="197" t="s">
        <v>448</v>
      </c>
      <c r="D36" s="197" t="s">
        <v>449</v>
      </c>
      <c r="E36" s="197" t="s">
        <v>425</v>
      </c>
      <c r="F36" s="197" t="s">
        <v>480</v>
      </c>
      <c r="G36" s="197" t="s">
        <v>318</v>
      </c>
      <c r="H36" s="197" t="s">
        <v>343</v>
      </c>
      <c r="I36" s="197" t="s">
        <v>349</v>
      </c>
      <c r="J36" s="197">
        <v>2</v>
      </c>
      <c r="K36" s="197">
        <v>1</v>
      </c>
      <c r="L36" s="197">
        <v>1</v>
      </c>
      <c r="M36" s="198">
        <v>1</v>
      </c>
    </row>
    <row r="37" spans="1:13" x14ac:dyDescent="0.2">
      <c r="A37" s="195" t="s">
        <v>421</v>
      </c>
      <c r="B37" s="195" t="s">
        <v>431</v>
      </c>
      <c r="C37" s="195" t="s">
        <v>423</v>
      </c>
      <c r="D37" s="195" t="s">
        <v>424</v>
      </c>
      <c r="E37" s="195" t="s">
        <v>425</v>
      </c>
      <c r="F37" s="195" t="s">
        <v>481</v>
      </c>
      <c r="G37" s="195" t="s">
        <v>318</v>
      </c>
      <c r="H37" s="195" t="s">
        <v>350</v>
      </c>
      <c r="I37" s="195" t="s">
        <v>351</v>
      </c>
      <c r="J37" s="195">
        <v>4</v>
      </c>
      <c r="K37" s="195">
        <v>2</v>
      </c>
      <c r="L37" s="195">
        <v>2</v>
      </c>
      <c r="M37" s="196">
        <v>1</v>
      </c>
    </row>
    <row r="38" spans="1:13" hidden="1" x14ac:dyDescent="0.2">
      <c r="A38" s="197" t="s">
        <v>482</v>
      </c>
      <c r="B38" s="197" t="s">
        <v>483</v>
      </c>
      <c r="C38" s="197" t="s">
        <v>484</v>
      </c>
      <c r="D38" s="197" t="s">
        <v>485</v>
      </c>
      <c r="E38" s="197" t="s">
        <v>425</v>
      </c>
      <c r="F38" s="197" t="s">
        <v>486</v>
      </c>
      <c r="G38" s="197" t="s">
        <v>318</v>
      </c>
      <c r="H38" s="197" t="s">
        <v>350</v>
      </c>
      <c r="I38" s="197" t="s">
        <v>351</v>
      </c>
      <c r="J38" s="197">
        <v>4</v>
      </c>
      <c r="K38" s="197">
        <v>2</v>
      </c>
      <c r="L38" s="197">
        <v>2</v>
      </c>
      <c r="M38" s="198">
        <v>1</v>
      </c>
    </row>
    <row r="39" spans="1:13" hidden="1" x14ac:dyDescent="0.2">
      <c r="A39" s="195" t="s">
        <v>482</v>
      </c>
      <c r="B39" s="195" t="s">
        <v>483</v>
      </c>
      <c r="C39" s="195" t="s">
        <v>484</v>
      </c>
      <c r="D39" s="195" t="s">
        <v>485</v>
      </c>
      <c r="E39" s="195" t="s">
        <v>425</v>
      </c>
      <c r="F39" s="195" t="s">
        <v>487</v>
      </c>
      <c r="G39" s="195" t="s">
        <v>318</v>
      </c>
      <c r="H39" s="195" t="s">
        <v>350</v>
      </c>
      <c r="I39" s="195" t="s">
        <v>351</v>
      </c>
      <c r="J39" s="195">
        <v>4</v>
      </c>
      <c r="K39" s="195">
        <v>2</v>
      </c>
      <c r="L39" s="195">
        <v>2</v>
      </c>
      <c r="M39" s="196">
        <v>1</v>
      </c>
    </row>
    <row r="40" spans="1:13" hidden="1" x14ac:dyDescent="0.2">
      <c r="A40" s="197" t="s">
        <v>482</v>
      </c>
      <c r="B40" s="197" t="s">
        <v>483</v>
      </c>
      <c r="C40" s="197" t="s">
        <v>484</v>
      </c>
      <c r="D40" s="197" t="s">
        <v>485</v>
      </c>
      <c r="E40" s="197" t="s">
        <v>425</v>
      </c>
      <c r="F40" s="197" t="s">
        <v>488</v>
      </c>
      <c r="G40" s="197" t="s">
        <v>318</v>
      </c>
      <c r="H40" s="197" t="s">
        <v>350</v>
      </c>
      <c r="I40" s="197" t="s">
        <v>351</v>
      </c>
      <c r="J40" s="197">
        <v>4</v>
      </c>
      <c r="K40" s="197">
        <v>2</v>
      </c>
      <c r="L40" s="197">
        <v>2</v>
      </c>
      <c r="M40" s="198">
        <v>1</v>
      </c>
    </row>
    <row r="41" spans="1:13" hidden="1" x14ac:dyDescent="0.2">
      <c r="A41" s="195" t="s">
        <v>446</v>
      </c>
      <c r="B41" s="195" t="s">
        <v>489</v>
      </c>
      <c r="C41" s="195" t="s">
        <v>448</v>
      </c>
      <c r="D41" s="195" t="s">
        <v>449</v>
      </c>
      <c r="E41" s="195" t="s">
        <v>425</v>
      </c>
      <c r="F41" s="195" t="s">
        <v>490</v>
      </c>
      <c r="G41" s="195" t="s">
        <v>318</v>
      </c>
      <c r="H41" s="195" t="s">
        <v>352</v>
      </c>
      <c r="I41" s="195" t="s">
        <v>403</v>
      </c>
      <c r="J41" s="195">
        <v>1</v>
      </c>
      <c r="K41" s="195">
        <v>1</v>
      </c>
      <c r="L41" s="195">
        <v>1</v>
      </c>
      <c r="M41" s="196">
        <v>1</v>
      </c>
    </row>
    <row r="42" spans="1:13" hidden="1" x14ac:dyDescent="0.2">
      <c r="A42" s="197" t="s">
        <v>446</v>
      </c>
      <c r="B42" s="197" t="s">
        <v>491</v>
      </c>
      <c r="C42" s="197" t="s">
        <v>448</v>
      </c>
      <c r="D42" s="197" t="s">
        <v>449</v>
      </c>
      <c r="E42" s="197" t="s">
        <v>425</v>
      </c>
      <c r="F42" s="197" t="s">
        <v>492</v>
      </c>
      <c r="G42" s="197" t="s">
        <v>318</v>
      </c>
      <c r="H42" s="197" t="s">
        <v>352</v>
      </c>
      <c r="I42" s="197" t="s">
        <v>353</v>
      </c>
      <c r="J42" s="197">
        <v>1</v>
      </c>
      <c r="K42" s="197">
        <v>1</v>
      </c>
      <c r="L42" s="197">
        <v>1</v>
      </c>
      <c r="M42" s="198">
        <v>1</v>
      </c>
    </row>
    <row r="43" spans="1:13" hidden="1" x14ac:dyDescent="0.2">
      <c r="A43" s="195" t="s">
        <v>446</v>
      </c>
      <c r="B43" s="195" t="s">
        <v>491</v>
      </c>
      <c r="C43" s="195" t="s">
        <v>448</v>
      </c>
      <c r="D43" s="195" t="s">
        <v>449</v>
      </c>
      <c r="E43" s="195" t="s">
        <v>425</v>
      </c>
      <c r="F43" s="195" t="s">
        <v>493</v>
      </c>
      <c r="G43" s="195" t="s">
        <v>318</v>
      </c>
      <c r="H43" s="195" t="s">
        <v>352</v>
      </c>
      <c r="I43" s="195" t="s">
        <v>353</v>
      </c>
      <c r="J43" s="195">
        <v>1</v>
      </c>
      <c r="K43" s="195">
        <v>1</v>
      </c>
      <c r="L43" s="195">
        <v>1</v>
      </c>
      <c r="M43" s="196">
        <v>1</v>
      </c>
    </row>
    <row r="44" spans="1:13" hidden="1" x14ac:dyDescent="0.2">
      <c r="A44" s="197" t="s">
        <v>446</v>
      </c>
      <c r="B44" s="197" t="s">
        <v>489</v>
      </c>
      <c r="C44" s="197" t="s">
        <v>448</v>
      </c>
      <c r="D44" s="197" t="s">
        <v>449</v>
      </c>
      <c r="E44" s="197" t="s">
        <v>425</v>
      </c>
      <c r="F44" s="197" t="s">
        <v>494</v>
      </c>
      <c r="G44" s="197" t="s">
        <v>318</v>
      </c>
      <c r="H44" s="197" t="s">
        <v>352</v>
      </c>
      <c r="I44" s="197" t="s">
        <v>354</v>
      </c>
      <c r="J44" s="197">
        <v>1</v>
      </c>
      <c r="K44" s="197">
        <v>1</v>
      </c>
      <c r="L44" s="197">
        <v>1</v>
      </c>
      <c r="M44" s="198">
        <v>1</v>
      </c>
    </row>
    <row r="45" spans="1:13" x14ac:dyDescent="0.2">
      <c r="A45" s="195" t="s">
        <v>421</v>
      </c>
      <c r="B45" s="195" t="s">
        <v>435</v>
      </c>
      <c r="C45" s="195" t="s">
        <v>423</v>
      </c>
      <c r="D45" s="195" t="s">
        <v>424</v>
      </c>
      <c r="E45" s="195" t="s">
        <v>425</v>
      </c>
      <c r="F45" s="195" t="s">
        <v>495</v>
      </c>
      <c r="G45" s="195" t="s">
        <v>318</v>
      </c>
      <c r="H45" s="195" t="s">
        <v>318</v>
      </c>
      <c r="I45" s="195" t="s">
        <v>355</v>
      </c>
      <c r="J45" s="195">
        <v>2</v>
      </c>
      <c r="K45" s="195">
        <v>1</v>
      </c>
      <c r="L45" s="195">
        <v>3</v>
      </c>
      <c r="M45" s="196">
        <v>1</v>
      </c>
    </row>
    <row r="46" spans="1:13" x14ac:dyDescent="0.2">
      <c r="A46" s="197" t="s">
        <v>421</v>
      </c>
      <c r="B46" s="197" t="s">
        <v>464</v>
      </c>
      <c r="C46" s="197" t="s">
        <v>423</v>
      </c>
      <c r="D46" s="197" t="s">
        <v>424</v>
      </c>
      <c r="E46" s="197" t="s">
        <v>425</v>
      </c>
      <c r="F46" s="197" t="s">
        <v>496</v>
      </c>
      <c r="G46" s="197" t="s">
        <v>318</v>
      </c>
      <c r="H46" s="197" t="s">
        <v>318</v>
      </c>
      <c r="I46" s="197" t="s">
        <v>356</v>
      </c>
      <c r="J46" s="197">
        <v>2</v>
      </c>
      <c r="K46" s="197">
        <v>1</v>
      </c>
      <c r="L46" s="197">
        <v>4</v>
      </c>
      <c r="M46" s="198">
        <v>1</v>
      </c>
    </row>
    <row r="47" spans="1:13" x14ac:dyDescent="0.2">
      <c r="A47" s="195" t="s">
        <v>421</v>
      </c>
      <c r="B47" s="195" t="s">
        <v>497</v>
      </c>
      <c r="C47" s="195" t="s">
        <v>423</v>
      </c>
      <c r="D47" s="195" t="s">
        <v>424</v>
      </c>
      <c r="E47" s="195" t="s">
        <v>425</v>
      </c>
      <c r="F47" s="195" t="s">
        <v>498</v>
      </c>
      <c r="G47" s="195" t="s">
        <v>318</v>
      </c>
      <c r="H47" s="195" t="s">
        <v>318</v>
      </c>
      <c r="I47" s="195" t="s">
        <v>357</v>
      </c>
      <c r="J47" s="195">
        <v>4</v>
      </c>
      <c r="K47" s="195">
        <v>2</v>
      </c>
      <c r="L47" s="195">
        <v>5</v>
      </c>
      <c r="M47" s="196">
        <v>1</v>
      </c>
    </row>
    <row r="48" spans="1:13" x14ac:dyDescent="0.2">
      <c r="A48" s="197" t="s">
        <v>421</v>
      </c>
      <c r="B48" s="197" t="s">
        <v>499</v>
      </c>
      <c r="C48" s="197" t="s">
        <v>423</v>
      </c>
      <c r="D48" s="197" t="s">
        <v>424</v>
      </c>
      <c r="E48" s="197" t="s">
        <v>425</v>
      </c>
      <c r="F48" s="197" t="s">
        <v>500</v>
      </c>
      <c r="G48" s="197" t="s">
        <v>318</v>
      </c>
      <c r="H48" s="197" t="s">
        <v>318</v>
      </c>
      <c r="I48" s="197" t="s">
        <v>358</v>
      </c>
      <c r="J48" s="197">
        <v>2</v>
      </c>
      <c r="K48" s="197">
        <v>1</v>
      </c>
      <c r="L48" s="197">
        <v>3</v>
      </c>
      <c r="M48" s="198">
        <v>1</v>
      </c>
    </row>
    <row r="49" spans="1:13" hidden="1" x14ac:dyDescent="0.2">
      <c r="A49" s="195" t="s">
        <v>438</v>
      </c>
      <c r="B49" s="195" t="s">
        <v>501</v>
      </c>
      <c r="C49" s="195" t="s">
        <v>440</v>
      </c>
      <c r="D49" s="195" t="s">
        <v>441</v>
      </c>
      <c r="E49" s="195" t="s">
        <v>425</v>
      </c>
      <c r="F49" s="195" t="s">
        <v>502</v>
      </c>
      <c r="G49" s="195" t="s">
        <v>318</v>
      </c>
      <c r="H49" s="195" t="s">
        <v>324</v>
      </c>
      <c r="I49" s="195" t="s">
        <v>369</v>
      </c>
      <c r="J49" s="195">
        <v>3</v>
      </c>
      <c r="K49" s="195">
        <v>1</v>
      </c>
      <c r="L49" s="195">
        <v>4</v>
      </c>
      <c r="M49" s="196">
        <v>1</v>
      </c>
    </row>
    <row r="50" spans="1:13" hidden="1" x14ac:dyDescent="0.2">
      <c r="A50" s="197" t="s">
        <v>438</v>
      </c>
      <c r="B50" s="197" t="s">
        <v>503</v>
      </c>
      <c r="C50" s="197" t="s">
        <v>440</v>
      </c>
      <c r="D50" s="197" t="s">
        <v>441</v>
      </c>
      <c r="E50" s="197" t="s">
        <v>425</v>
      </c>
      <c r="F50" s="197" t="s">
        <v>504</v>
      </c>
      <c r="G50" s="197" t="s">
        <v>318</v>
      </c>
      <c r="H50" s="197" t="s">
        <v>326</v>
      </c>
      <c r="I50" s="197" t="s">
        <v>373</v>
      </c>
      <c r="J50" s="197">
        <v>4</v>
      </c>
      <c r="K50" s="197">
        <v>2</v>
      </c>
      <c r="L50" s="197">
        <v>5</v>
      </c>
      <c r="M50" s="198">
        <v>1</v>
      </c>
    </row>
    <row r="51" spans="1:13" hidden="1" x14ac:dyDescent="0.2">
      <c r="A51" s="195" t="s">
        <v>446</v>
      </c>
      <c r="B51" s="195" t="s">
        <v>505</v>
      </c>
      <c r="C51" s="195" t="s">
        <v>448</v>
      </c>
      <c r="D51" s="195" t="s">
        <v>449</v>
      </c>
      <c r="E51" s="195" t="s">
        <v>425</v>
      </c>
      <c r="F51" s="195" t="s">
        <v>506</v>
      </c>
      <c r="G51" s="195" t="s">
        <v>318</v>
      </c>
      <c r="H51" s="195" t="s">
        <v>328</v>
      </c>
      <c r="I51" s="195" t="s">
        <v>379</v>
      </c>
      <c r="J51" s="195">
        <v>2</v>
      </c>
      <c r="K51" s="195">
        <v>1</v>
      </c>
      <c r="L51" s="195">
        <v>3</v>
      </c>
      <c r="M51" s="196">
        <v>1</v>
      </c>
    </row>
    <row r="52" spans="1:13" hidden="1" x14ac:dyDescent="0.2">
      <c r="A52" s="197" t="s">
        <v>446</v>
      </c>
      <c r="B52" s="197" t="s">
        <v>505</v>
      </c>
      <c r="C52" s="197" t="s">
        <v>448</v>
      </c>
      <c r="D52" s="197" t="s">
        <v>449</v>
      </c>
      <c r="E52" s="197" t="s">
        <v>425</v>
      </c>
      <c r="F52" s="197" t="s">
        <v>507</v>
      </c>
      <c r="G52" s="197" t="s">
        <v>318</v>
      </c>
      <c r="H52" s="197" t="s">
        <v>328</v>
      </c>
      <c r="I52" s="197" t="s">
        <v>379</v>
      </c>
      <c r="J52" s="197">
        <v>2</v>
      </c>
      <c r="K52" s="197">
        <v>1</v>
      </c>
      <c r="L52" s="197">
        <v>3</v>
      </c>
      <c r="M52" s="198">
        <v>1</v>
      </c>
    </row>
    <row r="53" spans="1:13" hidden="1" x14ac:dyDescent="0.2">
      <c r="A53" s="195" t="s">
        <v>446</v>
      </c>
      <c r="B53" s="195" t="s">
        <v>505</v>
      </c>
      <c r="C53" s="195" t="s">
        <v>448</v>
      </c>
      <c r="D53" s="195" t="s">
        <v>449</v>
      </c>
      <c r="E53" s="195" t="s">
        <v>425</v>
      </c>
      <c r="F53" s="195" t="s">
        <v>508</v>
      </c>
      <c r="G53" s="195" t="s">
        <v>318</v>
      </c>
      <c r="H53" s="195" t="s">
        <v>328</v>
      </c>
      <c r="I53" s="195" t="s">
        <v>379</v>
      </c>
      <c r="J53" s="195">
        <v>2</v>
      </c>
      <c r="K53" s="195">
        <v>1</v>
      </c>
      <c r="L53" s="195">
        <v>3</v>
      </c>
      <c r="M53" s="196">
        <v>1</v>
      </c>
    </row>
    <row r="54" spans="1:13" hidden="1" x14ac:dyDescent="0.2">
      <c r="A54" s="197" t="s">
        <v>446</v>
      </c>
      <c r="B54" s="197" t="s">
        <v>509</v>
      </c>
      <c r="C54" s="197" t="s">
        <v>448</v>
      </c>
      <c r="D54" s="197" t="s">
        <v>449</v>
      </c>
      <c r="E54" s="197" t="s">
        <v>425</v>
      </c>
      <c r="F54" s="197" t="s">
        <v>510</v>
      </c>
      <c r="G54" s="197" t="s">
        <v>318</v>
      </c>
      <c r="H54" s="197" t="s">
        <v>328</v>
      </c>
      <c r="I54" s="197" t="s">
        <v>380</v>
      </c>
      <c r="J54" s="197">
        <v>4</v>
      </c>
      <c r="K54" s="197">
        <v>2</v>
      </c>
      <c r="L54" s="197">
        <v>3</v>
      </c>
      <c r="M54" s="198">
        <v>1</v>
      </c>
    </row>
    <row r="55" spans="1:13" hidden="1" x14ac:dyDescent="0.2">
      <c r="A55" s="195" t="s">
        <v>446</v>
      </c>
      <c r="B55" s="195" t="s">
        <v>509</v>
      </c>
      <c r="C55" s="195" t="s">
        <v>448</v>
      </c>
      <c r="D55" s="195" t="s">
        <v>449</v>
      </c>
      <c r="E55" s="195" t="s">
        <v>425</v>
      </c>
      <c r="F55" s="195" t="s">
        <v>511</v>
      </c>
      <c r="G55" s="195" t="s">
        <v>318</v>
      </c>
      <c r="H55" s="195" t="s">
        <v>328</v>
      </c>
      <c r="I55" s="195" t="s">
        <v>380</v>
      </c>
      <c r="J55" s="195">
        <v>4</v>
      </c>
      <c r="K55" s="195">
        <v>2</v>
      </c>
      <c r="L55" s="195">
        <v>3</v>
      </c>
      <c r="M55" s="196">
        <v>1</v>
      </c>
    </row>
    <row r="56" spans="1:13" x14ac:dyDescent="0.2">
      <c r="A56" s="197" t="s">
        <v>421</v>
      </c>
      <c r="B56" s="197" t="s">
        <v>512</v>
      </c>
      <c r="C56" s="197" t="s">
        <v>423</v>
      </c>
      <c r="D56" s="197" t="s">
        <v>424</v>
      </c>
      <c r="E56" s="197" t="s">
        <v>513</v>
      </c>
      <c r="F56" s="197" t="s">
        <v>514</v>
      </c>
      <c r="G56" s="197" t="s">
        <v>318</v>
      </c>
      <c r="H56" s="197" t="s">
        <v>318</v>
      </c>
      <c r="I56" s="197" t="s">
        <v>359</v>
      </c>
      <c r="J56" s="197">
        <v>4</v>
      </c>
      <c r="K56" s="197">
        <v>2</v>
      </c>
      <c r="L56" s="197">
        <v>2</v>
      </c>
      <c r="M56" s="198">
        <v>1</v>
      </c>
    </row>
    <row r="57" spans="1:13" x14ac:dyDescent="0.2">
      <c r="A57" s="195" t="s">
        <v>421</v>
      </c>
      <c r="B57" s="195" t="s">
        <v>512</v>
      </c>
      <c r="C57" s="195" t="s">
        <v>423</v>
      </c>
      <c r="D57" s="195" t="s">
        <v>424</v>
      </c>
      <c r="E57" s="195" t="s">
        <v>513</v>
      </c>
      <c r="F57" s="195" t="s">
        <v>515</v>
      </c>
      <c r="G57" s="195" t="s">
        <v>318</v>
      </c>
      <c r="H57" s="195" t="s">
        <v>318</v>
      </c>
      <c r="I57" s="195" t="s">
        <v>359</v>
      </c>
      <c r="J57" s="195">
        <v>4</v>
      </c>
      <c r="K57" s="195">
        <v>2</v>
      </c>
      <c r="L57" s="195">
        <v>2</v>
      </c>
      <c r="M57" s="196">
        <v>1</v>
      </c>
    </row>
    <row r="58" spans="1:13" x14ac:dyDescent="0.2">
      <c r="A58" s="197" t="s">
        <v>421</v>
      </c>
      <c r="B58" s="197" t="s">
        <v>512</v>
      </c>
      <c r="C58" s="197" t="s">
        <v>423</v>
      </c>
      <c r="D58" s="197" t="s">
        <v>424</v>
      </c>
      <c r="E58" s="197" t="s">
        <v>513</v>
      </c>
      <c r="F58" s="197" t="s">
        <v>516</v>
      </c>
      <c r="G58" s="197" t="s">
        <v>318</v>
      </c>
      <c r="H58" s="197" t="s">
        <v>318</v>
      </c>
      <c r="I58" s="197" t="s">
        <v>359</v>
      </c>
      <c r="J58" s="197">
        <v>4</v>
      </c>
      <c r="K58" s="197">
        <v>2</v>
      </c>
      <c r="L58" s="197">
        <v>2</v>
      </c>
      <c r="M58" s="198">
        <v>1</v>
      </c>
    </row>
    <row r="59" spans="1:13" x14ac:dyDescent="0.2">
      <c r="A59" s="195" t="s">
        <v>421</v>
      </c>
      <c r="B59" s="195" t="s">
        <v>512</v>
      </c>
      <c r="C59" s="195" t="s">
        <v>423</v>
      </c>
      <c r="D59" s="195" t="s">
        <v>424</v>
      </c>
      <c r="E59" s="195" t="s">
        <v>513</v>
      </c>
      <c r="F59" s="195" t="s">
        <v>517</v>
      </c>
      <c r="G59" s="195" t="s">
        <v>318</v>
      </c>
      <c r="H59" s="195" t="s">
        <v>318</v>
      </c>
      <c r="I59" s="195" t="s">
        <v>359</v>
      </c>
      <c r="J59" s="195">
        <v>4</v>
      </c>
      <c r="K59" s="195">
        <v>2</v>
      </c>
      <c r="L59" s="195">
        <v>2</v>
      </c>
      <c r="M59" s="196">
        <v>1</v>
      </c>
    </row>
    <row r="60" spans="1:13" x14ac:dyDescent="0.2">
      <c r="A60" s="197" t="s">
        <v>421</v>
      </c>
      <c r="B60" s="197" t="s">
        <v>512</v>
      </c>
      <c r="C60" s="197" t="s">
        <v>423</v>
      </c>
      <c r="D60" s="197" t="s">
        <v>424</v>
      </c>
      <c r="E60" s="197" t="s">
        <v>513</v>
      </c>
      <c r="F60" s="197" t="s">
        <v>518</v>
      </c>
      <c r="G60" s="197" t="s">
        <v>318</v>
      </c>
      <c r="H60" s="197" t="s">
        <v>318</v>
      </c>
      <c r="I60" s="197" t="s">
        <v>359</v>
      </c>
      <c r="J60" s="197">
        <v>4</v>
      </c>
      <c r="K60" s="197">
        <v>2</v>
      </c>
      <c r="L60" s="197">
        <v>2</v>
      </c>
      <c r="M60" s="198">
        <v>1</v>
      </c>
    </row>
    <row r="61" spans="1:13" x14ac:dyDescent="0.2">
      <c r="A61" s="195" t="s">
        <v>421</v>
      </c>
      <c r="B61" s="195" t="s">
        <v>512</v>
      </c>
      <c r="C61" s="195" t="s">
        <v>423</v>
      </c>
      <c r="D61" s="195" t="s">
        <v>424</v>
      </c>
      <c r="E61" s="195" t="s">
        <v>513</v>
      </c>
      <c r="F61" s="195" t="s">
        <v>519</v>
      </c>
      <c r="G61" s="195" t="s">
        <v>318</v>
      </c>
      <c r="H61" s="195" t="s">
        <v>318</v>
      </c>
      <c r="I61" s="195" t="s">
        <v>359</v>
      </c>
      <c r="J61" s="195">
        <v>4</v>
      </c>
      <c r="K61" s="195">
        <v>2</v>
      </c>
      <c r="L61" s="195">
        <v>2</v>
      </c>
      <c r="M61" s="196">
        <v>1</v>
      </c>
    </row>
    <row r="62" spans="1:13" x14ac:dyDescent="0.2">
      <c r="A62" s="197" t="s">
        <v>421</v>
      </c>
      <c r="B62" s="197" t="s">
        <v>435</v>
      </c>
      <c r="C62" s="197" t="s">
        <v>423</v>
      </c>
      <c r="D62" s="197" t="s">
        <v>424</v>
      </c>
      <c r="E62" s="197" t="s">
        <v>513</v>
      </c>
      <c r="F62" s="197" t="s">
        <v>520</v>
      </c>
      <c r="G62" s="197" t="s">
        <v>318</v>
      </c>
      <c r="H62" s="197" t="s">
        <v>318</v>
      </c>
      <c r="I62" s="197" t="s">
        <v>321</v>
      </c>
      <c r="J62" s="197">
        <v>2</v>
      </c>
      <c r="K62" s="197">
        <v>1</v>
      </c>
      <c r="L62" s="197">
        <v>1</v>
      </c>
      <c r="M62" s="198">
        <v>1</v>
      </c>
    </row>
    <row r="63" spans="1:13" x14ac:dyDescent="0.2">
      <c r="A63" s="195" t="s">
        <v>421</v>
      </c>
      <c r="B63" s="195" t="s">
        <v>435</v>
      </c>
      <c r="C63" s="195" t="s">
        <v>423</v>
      </c>
      <c r="D63" s="195" t="s">
        <v>424</v>
      </c>
      <c r="E63" s="195" t="s">
        <v>513</v>
      </c>
      <c r="F63" s="195" t="s">
        <v>521</v>
      </c>
      <c r="G63" s="195" t="s">
        <v>318</v>
      </c>
      <c r="H63" s="195" t="s">
        <v>318</v>
      </c>
      <c r="I63" s="195" t="s">
        <v>360</v>
      </c>
      <c r="J63" s="195">
        <v>2</v>
      </c>
      <c r="K63" s="195">
        <v>1</v>
      </c>
      <c r="L63" s="195">
        <v>1</v>
      </c>
      <c r="M63" s="196">
        <v>1</v>
      </c>
    </row>
    <row r="64" spans="1:13" x14ac:dyDescent="0.2">
      <c r="A64" s="197" t="s">
        <v>421</v>
      </c>
      <c r="B64" s="197" t="s">
        <v>435</v>
      </c>
      <c r="C64" s="197" t="s">
        <v>423</v>
      </c>
      <c r="D64" s="197" t="s">
        <v>424</v>
      </c>
      <c r="E64" s="197" t="s">
        <v>513</v>
      </c>
      <c r="F64" s="197" t="s">
        <v>522</v>
      </c>
      <c r="G64" s="197" t="s">
        <v>318</v>
      </c>
      <c r="H64" s="197" t="s">
        <v>318</v>
      </c>
      <c r="I64" s="197" t="s">
        <v>361</v>
      </c>
      <c r="J64" s="197">
        <v>4</v>
      </c>
      <c r="K64" s="197">
        <v>2</v>
      </c>
      <c r="L64" s="197">
        <v>1</v>
      </c>
      <c r="M64" s="198">
        <v>1</v>
      </c>
    </row>
    <row r="65" spans="1:13" x14ac:dyDescent="0.2">
      <c r="A65" s="195" t="s">
        <v>421</v>
      </c>
      <c r="B65" s="195" t="s">
        <v>422</v>
      </c>
      <c r="C65" s="195" t="s">
        <v>423</v>
      </c>
      <c r="D65" s="195" t="s">
        <v>424</v>
      </c>
      <c r="E65" s="195" t="s">
        <v>513</v>
      </c>
      <c r="F65" s="195" t="s">
        <v>523</v>
      </c>
      <c r="G65" s="195" t="s">
        <v>318</v>
      </c>
      <c r="H65" s="195" t="s">
        <v>318</v>
      </c>
      <c r="I65" s="195" t="s">
        <v>322</v>
      </c>
      <c r="J65" s="195">
        <v>1</v>
      </c>
      <c r="K65" s="195">
        <v>1</v>
      </c>
      <c r="L65" s="195">
        <v>1</v>
      </c>
      <c r="M65" s="196">
        <v>1</v>
      </c>
    </row>
    <row r="66" spans="1:13" x14ac:dyDescent="0.2">
      <c r="A66" s="197" t="s">
        <v>421</v>
      </c>
      <c r="B66" s="197" t="s">
        <v>499</v>
      </c>
      <c r="C66" s="197" t="s">
        <v>423</v>
      </c>
      <c r="D66" s="197" t="s">
        <v>424</v>
      </c>
      <c r="E66" s="197" t="s">
        <v>513</v>
      </c>
      <c r="F66" s="197" t="s">
        <v>524</v>
      </c>
      <c r="G66" s="197" t="s">
        <v>318</v>
      </c>
      <c r="H66" s="197" t="s">
        <v>318</v>
      </c>
      <c r="I66" s="197" t="s">
        <v>362</v>
      </c>
      <c r="J66" s="197">
        <v>2</v>
      </c>
      <c r="K66" s="197">
        <v>1</v>
      </c>
      <c r="L66" s="197">
        <v>1</v>
      </c>
      <c r="M66" s="198">
        <v>1</v>
      </c>
    </row>
    <row r="67" spans="1:13" x14ac:dyDescent="0.2">
      <c r="A67" s="195" t="s">
        <v>421</v>
      </c>
      <c r="B67" s="195" t="s">
        <v>468</v>
      </c>
      <c r="C67" s="195" t="s">
        <v>423</v>
      </c>
      <c r="D67" s="195" t="s">
        <v>424</v>
      </c>
      <c r="E67" s="195" t="s">
        <v>513</v>
      </c>
      <c r="F67" s="195" t="s">
        <v>525</v>
      </c>
      <c r="G67" s="195" t="s">
        <v>318</v>
      </c>
      <c r="H67" s="195" t="s">
        <v>318</v>
      </c>
      <c r="I67" s="195" t="s">
        <v>363</v>
      </c>
      <c r="J67" s="195">
        <v>3</v>
      </c>
      <c r="K67" s="195">
        <v>1</v>
      </c>
      <c r="L67" s="195">
        <v>1</v>
      </c>
      <c r="M67" s="196">
        <v>1</v>
      </c>
    </row>
    <row r="68" spans="1:13" hidden="1" x14ac:dyDescent="0.2">
      <c r="A68" s="197" t="s">
        <v>438</v>
      </c>
      <c r="B68" s="197" t="s">
        <v>526</v>
      </c>
      <c r="C68" s="197" t="s">
        <v>440</v>
      </c>
      <c r="D68" s="197" t="s">
        <v>441</v>
      </c>
      <c r="E68" s="197" t="s">
        <v>513</v>
      </c>
      <c r="F68" s="197" t="s">
        <v>527</v>
      </c>
      <c r="G68" s="197" t="s">
        <v>318</v>
      </c>
      <c r="H68" s="197" t="s">
        <v>324</v>
      </c>
      <c r="I68" s="197" t="s">
        <v>370</v>
      </c>
      <c r="J68" s="197">
        <v>3</v>
      </c>
      <c r="K68" s="197">
        <v>1</v>
      </c>
      <c r="L68" s="197">
        <v>1</v>
      </c>
      <c r="M68" s="198">
        <v>1</v>
      </c>
    </row>
    <row r="69" spans="1:13" hidden="1" x14ac:dyDescent="0.2">
      <c r="A69" s="195" t="s">
        <v>438</v>
      </c>
      <c r="B69" s="195" t="s">
        <v>439</v>
      </c>
      <c r="C69" s="195" t="s">
        <v>440</v>
      </c>
      <c r="D69" s="195" t="s">
        <v>441</v>
      </c>
      <c r="E69" s="195" t="s">
        <v>513</v>
      </c>
      <c r="F69" s="195" t="s">
        <v>528</v>
      </c>
      <c r="G69" s="195" t="s">
        <v>318</v>
      </c>
      <c r="H69" s="195" t="s">
        <v>324</v>
      </c>
      <c r="I69" s="195" t="s">
        <v>325</v>
      </c>
      <c r="J69" s="195">
        <v>4</v>
      </c>
      <c r="K69" s="195">
        <v>2</v>
      </c>
      <c r="L69" s="195">
        <v>1</v>
      </c>
      <c r="M69" s="196">
        <v>1</v>
      </c>
    </row>
    <row r="70" spans="1:13" hidden="1" x14ac:dyDescent="0.2">
      <c r="A70" s="197" t="s">
        <v>438</v>
      </c>
      <c r="B70" s="197" t="s">
        <v>439</v>
      </c>
      <c r="C70" s="197" t="s">
        <v>440</v>
      </c>
      <c r="D70" s="197" t="s">
        <v>441</v>
      </c>
      <c r="E70" s="197" t="s">
        <v>513</v>
      </c>
      <c r="F70" s="197" t="s">
        <v>529</v>
      </c>
      <c r="G70" s="197" t="s">
        <v>318</v>
      </c>
      <c r="H70" s="197" t="s">
        <v>324</v>
      </c>
      <c r="I70" s="197" t="s">
        <v>325</v>
      </c>
      <c r="J70" s="197">
        <v>4</v>
      </c>
      <c r="K70" s="197">
        <v>2</v>
      </c>
      <c r="L70" s="197">
        <v>1</v>
      </c>
      <c r="M70" s="198">
        <v>1</v>
      </c>
    </row>
    <row r="71" spans="1:13" hidden="1" x14ac:dyDescent="0.2">
      <c r="A71" s="195" t="s">
        <v>438</v>
      </c>
      <c r="B71" s="195" t="s">
        <v>444</v>
      </c>
      <c r="C71" s="195" t="s">
        <v>440</v>
      </c>
      <c r="D71" s="195" t="s">
        <v>441</v>
      </c>
      <c r="E71" s="195" t="s">
        <v>513</v>
      </c>
      <c r="F71" s="195" t="s">
        <v>530</v>
      </c>
      <c r="G71" s="195" t="s">
        <v>318</v>
      </c>
      <c r="H71" s="195" t="s">
        <v>326</v>
      </c>
      <c r="I71" s="195" t="s">
        <v>327</v>
      </c>
      <c r="J71" s="195">
        <v>2</v>
      </c>
      <c r="K71" s="195">
        <v>1</v>
      </c>
      <c r="L71" s="195">
        <v>1</v>
      </c>
      <c r="M71" s="196">
        <v>1</v>
      </c>
    </row>
    <row r="72" spans="1:13" hidden="1" x14ac:dyDescent="0.2">
      <c r="A72" s="197" t="s">
        <v>438</v>
      </c>
      <c r="B72" s="197" t="s">
        <v>444</v>
      </c>
      <c r="C72" s="197" t="s">
        <v>440</v>
      </c>
      <c r="D72" s="197" t="s">
        <v>441</v>
      </c>
      <c r="E72" s="197" t="s">
        <v>513</v>
      </c>
      <c r="F72" s="197" t="s">
        <v>531</v>
      </c>
      <c r="G72" s="197" t="s">
        <v>318</v>
      </c>
      <c r="H72" s="197" t="s">
        <v>326</v>
      </c>
      <c r="I72" s="197" t="s">
        <v>327</v>
      </c>
      <c r="J72" s="197">
        <v>2</v>
      </c>
      <c r="K72" s="197">
        <v>1</v>
      </c>
      <c r="L72" s="197">
        <v>1</v>
      </c>
      <c r="M72" s="198">
        <v>1</v>
      </c>
    </row>
    <row r="73" spans="1:13" hidden="1" x14ac:dyDescent="0.2">
      <c r="A73" s="195" t="s">
        <v>438</v>
      </c>
      <c r="B73" s="195" t="s">
        <v>503</v>
      </c>
      <c r="C73" s="195" t="s">
        <v>440</v>
      </c>
      <c r="D73" s="195" t="s">
        <v>441</v>
      </c>
      <c r="E73" s="195" t="s">
        <v>513</v>
      </c>
      <c r="F73" s="195" t="s">
        <v>532</v>
      </c>
      <c r="G73" s="195" t="s">
        <v>318</v>
      </c>
      <c r="H73" s="195" t="s">
        <v>326</v>
      </c>
      <c r="I73" s="195" t="s">
        <v>374</v>
      </c>
      <c r="J73" s="195">
        <v>2</v>
      </c>
      <c r="K73" s="195">
        <v>1</v>
      </c>
      <c r="L73" s="195">
        <v>1</v>
      </c>
      <c r="M73" s="196">
        <v>1</v>
      </c>
    </row>
    <row r="74" spans="1:13" hidden="1" x14ac:dyDescent="0.2">
      <c r="A74" s="197" t="s">
        <v>438</v>
      </c>
      <c r="B74" s="197" t="s">
        <v>533</v>
      </c>
      <c r="C74" s="197" t="s">
        <v>440</v>
      </c>
      <c r="D74" s="197" t="s">
        <v>441</v>
      </c>
      <c r="E74" s="197" t="s">
        <v>513</v>
      </c>
      <c r="F74" s="197" t="s">
        <v>534</v>
      </c>
      <c r="G74" s="197" t="s">
        <v>318</v>
      </c>
      <c r="H74" s="197" t="s">
        <v>326</v>
      </c>
      <c r="I74" s="197" t="s">
        <v>375</v>
      </c>
      <c r="J74" s="197">
        <v>4</v>
      </c>
      <c r="K74" s="197">
        <v>2</v>
      </c>
      <c r="L74" s="197">
        <v>1</v>
      </c>
      <c r="M74" s="198">
        <v>1</v>
      </c>
    </row>
    <row r="75" spans="1:13" hidden="1" x14ac:dyDescent="0.2">
      <c r="A75" s="195" t="s">
        <v>438</v>
      </c>
      <c r="B75" s="195" t="s">
        <v>503</v>
      </c>
      <c r="C75" s="195" t="s">
        <v>440</v>
      </c>
      <c r="D75" s="195" t="s">
        <v>441</v>
      </c>
      <c r="E75" s="195" t="s">
        <v>513</v>
      </c>
      <c r="F75" s="195" t="s">
        <v>535</v>
      </c>
      <c r="G75" s="195" t="s">
        <v>318</v>
      </c>
      <c r="H75" s="195" t="s">
        <v>326</v>
      </c>
      <c r="I75" s="195" t="s">
        <v>376</v>
      </c>
      <c r="J75" s="195">
        <v>2</v>
      </c>
      <c r="K75" s="195">
        <v>1</v>
      </c>
      <c r="L75" s="195">
        <v>1</v>
      </c>
      <c r="M75" s="196">
        <v>1</v>
      </c>
    </row>
    <row r="76" spans="1:13" hidden="1" x14ac:dyDescent="0.2">
      <c r="A76" s="197" t="s">
        <v>446</v>
      </c>
      <c r="B76" s="197" t="s">
        <v>447</v>
      </c>
      <c r="C76" s="197" t="s">
        <v>448</v>
      </c>
      <c r="D76" s="197" t="s">
        <v>449</v>
      </c>
      <c r="E76" s="197" t="s">
        <v>513</v>
      </c>
      <c r="F76" s="197" t="s">
        <v>536</v>
      </c>
      <c r="G76" s="197" t="s">
        <v>318</v>
      </c>
      <c r="H76" s="197" t="s">
        <v>328</v>
      </c>
      <c r="I76" s="197" t="s">
        <v>381</v>
      </c>
      <c r="J76" s="197">
        <v>4</v>
      </c>
      <c r="K76" s="197">
        <v>2</v>
      </c>
      <c r="L76" s="197">
        <v>2</v>
      </c>
      <c r="M76" s="198">
        <v>1</v>
      </c>
    </row>
    <row r="77" spans="1:13" hidden="1" x14ac:dyDescent="0.2">
      <c r="A77" s="195" t="s">
        <v>446</v>
      </c>
      <c r="B77" s="195" t="s">
        <v>447</v>
      </c>
      <c r="C77" s="195" t="s">
        <v>448</v>
      </c>
      <c r="D77" s="195" t="s">
        <v>449</v>
      </c>
      <c r="E77" s="195" t="s">
        <v>513</v>
      </c>
      <c r="F77" s="195" t="s">
        <v>537</v>
      </c>
      <c r="G77" s="195" t="s">
        <v>318</v>
      </c>
      <c r="H77" s="195" t="s">
        <v>328</v>
      </c>
      <c r="I77" s="195" t="s">
        <v>382</v>
      </c>
      <c r="J77" s="195">
        <v>1</v>
      </c>
      <c r="K77" s="195">
        <v>1</v>
      </c>
      <c r="L77" s="195">
        <v>1</v>
      </c>
      <c r="M77" s="196">
        <v>1</v>
      </c>
    </row>
    <row r="78" spans="1:13" x14ac:dyDescent="0.2">
      <c r="A78" s="197" t="s">
        <v>421</v>
      </c>
      <c r="B78" s="197" t="s">
        <v>473</v>
      </c>
      <c r="C78" s="197" t="s">
        <v>423</v>
      </c>
      <c r="D78" s="197" t="s">
        <v>424</v>
      </c>
      <c r="E78" s="197" t="s">
        <v>513</v>
      </c>
      <c r="F78" s="197" t="s">
        <v>538</v>
      </c>
      <c r="G78" s="197" t="s">
        <v>318</v>
      </c>
      <c r="H78" s="197" t="s">
        <v>328</v>
      </c>
      <c r="I78" s="197" t="s">
        <v>382</v>
      </c>
      <c r="J78" s="197">
        <v>1</v>
      </c>
      <c r="K78" s="197">
        <v>1</v>
      </c>
      <c r="L78" s="197">
        <v>1</v>
      </c>
      <c r="M78" s="198">
        <v>1</v>
      </c>
    </row>
    <row r="79" spans="1:13" x14ac:dyDescent="0.2">
      <c r="A79" s="195" t="s">
        <v>421</v>
      </c>
      <c r="B79" s="195" t="s">
        <v>462</v>
      </c>
      <c r="C79" s="195" t="s">
        <v>423</v>
      </c>
      <c r="D79" s="195" t="s">
        <v>424</v>
      </c>
      <c r="E79" s="195" t="s">
        <v>513</v>
      </c>
      <c r="F79" s="195" t="s">
        <v>539</v>
      </c>
      <c r="G79" s="195" t="s">
        <v>318</v>
      </c>
      <c r="H79" s="195" t="s">
        <v>328</v>
      </c>
      <c r="I79" s="195" t="s">
        <v>383</v>
      </c>
      <c r="J79" s="195">
        <v>1</v>
      </c>
      <c r="K79" s="195">
        <v>1</v>
      </c>
      <c r="L79" s="195">
        <v>1</v>
      </c>
      <c r="M79" s="196">
        <v>1</v>
      </c>
    </row>
    <row r="80" spans="1:13" hidden="1" x14ac:dyDescent="0.2">
      <c r="A80" s="197" t="s">
        <v>446</v>
      </c>
      <c r="B80" s="197" t="s">
        <v>456</v>
      </c>
      <c r="C80" s="197" t="s">
        <v>448</v>
      </c>
      <c r="D80" s="197" t="s">
        <v>449</v>
      </c>
      <c r="E80" s="197" t="s">
        <v>513</v>
      </c>
      <c r="F80" s="197" t="s">
        <v>540</v>
      </c>
      <c r="G80" s="197" t="s">
        <v>318</v>
      </c>
      <c r="H80" s="197" t="s">
        <v>328</v>
      </c>
      <c r="I80" s="197" t="s">
        <v>384</v>
      </c>
      <c r="J80" s="197">
        <v>2</v>
      </c>
      <c r="K80" s="197">
        <v>1</v>
      </c>
      <c r="L80" s="197">
        <v>1</v>
      </c>
      <c r="M80" s="198">
        <v>1</v>
      </c>
    </row>
    <row r="81" spans="1:13" hidden="1" x14ac:dyDescent="0.2">
      <c r="A81" s="195" t="s">
        <v>446</v>
      </c>
      <c r="B81" s="195" t="s">
        <v>456</v>
      </c>
      <c r="C81" s="195" t="s">
        <v>448</v>
      </c>
      <c r="D81" s="195" t="s">
        <v>449</v>
      </c>
      <c r="E81" s="195" t="s">
        <v>513</v>
      </c>
      <c r="F81" s="195" t="s">
        <v>541</v>
      </c>
      <c r="G81" s="195" t="s">
        <v>318</v>
      </c>
      <c r="H81" s="195" t="s">
        <v>328</v>
      </c>
      <c r="I81" s="195" t="s">
        <v>332</v>
      </c>
      <c r="J81" s="195">
        <v>3</v>
      </c>
      <c r="K81" s="195">
        <v>1</v>
      </c>
      <c r="L81" s="195">
        <v>2</v>
      </c>
      <c r="M81" s="196">
        <v>1</v>
      </c>
    </row>
    <row r="82" spans="1:13" x14ac:dyDescent="0.2">
      <c r="A82" s="197" t="s">
        <v>421</v>
      </c>
      <c r="B82" s="197" t="s">
        <v>460</v>
      </c>
      <c r="C82" s="197" t="s">
        <v>423</v>
      </c>
      <c r="D82" s="197" t="s">
        <v>424</v>
      </c>
      <c r="E82" s="197" t="s">
        <v>513</v>
      </c>
      <c r="F82" s="197" t="s">
        <v>542</v>
      </c>
      <c r="G82" s="197" t="s">
        <v>318</v>
      </c>
      <c r="H82" s="197" t="s">
        <v>335</v>
      </c>
      <c r="I82" s="197" t="s">
        <v>386</v>
      </c>
      <c r="J82" s="197">
        <v>2</v>
      </c>
      <c r="K82" s="197">
        <v>1</v>
      </c>
      <c r="L82" s="197">
        <v>1</v>
      </c>
      <c r="M82" s="198">
        <v>1</v>
      </c>
    </row>
    <row r="83" spans="1:13" x14ac:dyDescent="0.2">
      <c r="A83" s="195" t="s">
        <v>421</v>
      </c>
      <c r="B83" s="195" t="s">
        <v>543</v>
      </c>
      <c r="C83" s="195" t="s">
        <v>423</v>
      </c>
      <c r="D83" s="195" t="s">
        <v>424</v>
      </c>
      <c r="E83" s="195" t="s">
        <v>513</v>
      </c>
      <c r="F83" s="195" t="s">
        <v>544</v>
      </c>
      <c r="G83" s="195" t="s">
        <v>318</v>
      </c>
      <c r="H83" s="195" t="s">
        <v>335</v>
      </c>
      <c r="I83" s="195" t="s">
        <v>387</v>
      </c>
      <c r="J83" s="195">
        <v>1</v>
      </c>
      <c r="K83" s="195">
        <v>1</v>
      </c>
      <c r="L83" s="195">
        <v>1</v>
      </c>
      <c r="M83" s="196">
        <v>1</v>
      </c>
    </row>
    <row r="84" spans="1:13" x14ac:dyDescent="0.2">
      <c r="A84" s="197" t="s">
        <v>421</v>
      </c>
      <c r="B84" s="197" t="s">
        <v>473</v>
      </c>
      <c r="C84" s="197" t="s">
        <v>423</v>
      </c>
      <c r="D84" s="197" t="s">
        <v>424</v>
      </c>
      <c r="E84" s="197" t="s">
        <v>513</v>
      </c>
      <c r="F84" s="197" t="s">
        <v>545</v>
      </c>
      <c r="G84" s="197" t="s">
        <v>318</v>
      </c>
      <c r="H84" s="197" t="s">
        <v>335</v>
      </c>
      <c r="I84" s="197" t="s">
        <v>335</v>
      </c>
      <c r="J84" s="197">
        <v>1</v>
      </c>
      <c r="K84" s="197">
        <v>1</v>
      </c>
      <c r="L84" s="197">
        <v>1</v>
      </c>
      <c r="M84" s="198">
        <v>1</v>
      </c>
    </row>
    <row r="85" spans="1:13" x14ac:dyDescent="0.2">
      <c r="A85" s="195" t="s">
        <v>421</v>
      </c>
      <c r="B85" s="195" t="s">
        <v>460</v>
      </c>
      <c r="C85" s="195" t="s">
        <v>423</v>
      </c>
      <c r="D85" s="195" t="s">
        <v>424</v>
      </c>
      <c r="E85" s="195" t="s">
        <v>513</v>
      </c>
      <c r="F85" s="195" t="s">
        <v>546</v>
      </c>
      <c r="G85" s="195" t="s">
        <v>318</v>
      </c>
      <c r="H85" s="195" t="s">
        <v>335</v>
      </c>
      <c r="I85" s="195" t="s">
        <v>388</v>
      </c>
      <c r="J85" s="195">
        <v>2</v>
      </c>
      <c r="K85" s="195">
        <v>1</v>
      </c>
      <c r="L85" s="195">
        <v>1</v>
      </c>
      <c r="M85" s="196">
        <v>1</v>
      </c>
    </row>
    <row r="86" spans="1:13" x14ac:dyDescent="0.2">
      <c r="A86" s="197" t="s">
        <v>421</v>
      </c>
      <c r="B86" s="197" t="s">
        <v>462</v>
      </c>
      <c r="C86" s="197" t="s">
        <v>423</v>
      </c>
      <c r="D86" s="197" t="s">
        <v>424</v>
      </c>
      <c r="E86" s="197" t="s">
        <v>513</v>
      </c>
      <c r="F86" s="197" t="s">
        <v>547</v>
      </c>
      <c r="G86" s="197" t="s">
        <v>318</v>
      </c>
      <c r="H86" s="197" t="s">
        <v>335</v>
      </c>
      <c r="I86" s="197" t="s">
        <v>389</v>
      </c>
      <c r="J86" s="197">
        <v>2</v>
      </c>
      <c r="K86" s="197">
        <v>1</v>
      </c>
      <c r="L86" s="197">
        <v>1</v>
      </c>
      <c r="M86" s="198">
        <v>1</v>
      </c>
    </row>
    <row r="87" spans="1:13" x14ac:dyDescent="0.2">
      <c r="A87" s="195" t="s">
        <v>421</v>
      </c>
      <c r="B87" s="195" t="s">
        <v>468</v>
      </c>
      <c r="C87" s="195" t="s">
        <v>423</v>
      </c>
      <c r="D87" s="195" t="s">
        <v>424</v>
      </c>
      <c r="E87" s="195" t="s">
        <v>513</v>
      </c>
      <c r="F87" s="195" t="s">
        <v>548</v>
      </c>
      <c r="G87" s="195" t="s">
        <v>318</v>
      </c>
      <c r="H87" s="195" t="s">
        <v>335</v>
      </c>
      <c r="I87" s="195" t="s">
        <v>390</v>
      </c>
      <c r="J87" s="195">
        <v>2</v>
      </c>
      <c r="K87" s="195">
        <v>1</v>
      </c>
      <c r="L87" s="195">
        <v>1</v>
      </c>
      <c r="M87" s="196">
        <v>1</v>
      </c>
    </row>
    <row r="88" spans="1:13" x14ac:dyDescent="0.2">
      <c r="A88" s="197" t="s">
        <v>421</v>
      </c>
      <c r="B88" s="197" t="s">
        <v>460</v>
      </c>
      <c r="C88" s="197" t="s">
        <v>423</v>
      </c>
      <c r="D88" s="197" t="s">
        <v>424</v>
      </c>
      <c r="E88" s="197" t="s">
        <v>513</v>
      </c>
      <c r="F88" s="197" t="s">
        <v>549</v>
      </c>
      <c r="G88" s="197" t="s">
        <v>318</v>
      </c>
      <c r="H88" s="197" t="s">
        <v>335</v>
      </c>
      <c r="I88" s="197" t="s">
        <v>391</v>
      </c>
      <c r="J88" s="197">
        <v>2</v>
      </c>
      <c r="K88" s="197">
        <v>1</v>
      </c>
      <c r="L88" s="197">
        <v>1</v>
      </c>
      <c r="M88" s="198">
        <v>1</v>
      </c>
    </row>
    <row r="89" spans="1:13" x14ac:dyDescent="0.2">
      <c r="A89" s="195" t="s">
        <v>421</v>
      </c>
      <c r="B89" s="195" t="s">
        <v>460</v>
      </c>
      <c r="C89" s="195" t="s">
        <v>423</v>
      </c>
      <c r="D89" s="195" t="s">
        <v>424</v>
      </c>
      <c r="E89" s="195" t="s">
        <v>513</v>
      </c>
      <c r="F89" s="195" t="s">
        <v>550</v>
      </c>
      <c r="G89" s="195" t="s">
        <v>318</v>
      </c>
      <c r="H89" s="195" t="s">
        <v>335</v>
      </c>
      <c r="I89" s="195" t="s">
        <v>392</v>
      </c>
      <c r="J89" s="195">
        <v>2</v>
      </c>
      <c r="K89" s="195">
        <v>1</v>
      </c>
      <c r="L89" s="195">
        <v>1</v>
      </c>
      <c r="M89" s="196">
        <v>1</v>
      </c>
    </row>
    <row r="90" spans="1:13" x14ac:dyDescent="0.2">
      <c r="A90" s="197" t="s">
        <v>421</v>
      </c>
      <c r="B90" s="197" t="s">
        <v>468</v>
      </c>
      <c r="C90" s="197" t="s">
        <v>423</v>
      </c>
      <c r="D90" s="197" t="s">
        <v>424</v>
      </c>
      <c r="E90" s="197" t="s">
        <v>513</v>
      </c>
      <c r="F90" s="197" t="s">
        <v>551</v>
      </c>
      <c r="G90" s="197" t="s">
        <v>318</v>
      </c>
      <c r="H90" s="197" t="s">
        <v>335</v>
      </c>
      <c r="I90" s="197" t="s">
        <v>338</v>
      </c>
      <c r="J90" s="197">
        <v>2</v>
      </c>
      <c r="K90" s="197">
        <v>1</v>
      </c>
      <c r="L90" s="197">
        <v>1</v>
      </c>
      <c r="M90" s="198">
        <v>1</v>
      </c>
    </row>
    <row r="91" spans="1:13" x14ac:dyDescent="0.2">
      <c r="A91" s="195" t="s">
        <v>421</v>
      </c>
      <c r="B91" s="195" t="s">
        <v>468</v>
      </c>
      <c r="C91" s="195" t="s">
        <v>423</v>
      </c>
      <c r="D91" s="195" t="s">
        <v>424</v>
      </c>
      <c r="E91" s="195" t="s">
        <v>513</v>
      </c>
      <c r="F91" s="195" t="s">
        <v>552</v>
      </c>
      <c r="G91" s="195" t="s">
        <v>318</v>
      </c>
      <c r="H91" s="195" t="s">
        <v>335</v>
      </c>
      <c r="I91" s="195" t="s">
        <v>338</v>
      </c>
      <c r="J91" s="195">
        <v>2</v>
      </c>
      <c r="K91" s="195">
        <v>1</v>
      </c>
      <c r="L91" s="195">
        <v>1</v>
      </c>
      <c r="M91" s="196">
        <v>1</v>
      </c>
    </row>
    <row r="92" spans="1:13" x14ac:dyDescent="0.2">
      <c r="A92" s="197" t="s">
        <v>421</v>
      </c>
      <c r="B92" s="197" t="s">
        <v>468</v>
      </c>
      <c r="C92" s="197" t="s">
        <v>423</v>
      </c>
      <c r="D92" s="197" t="s">
        <v>424</v>
      </c>
      <c r="E92" s="197" t="s">
        <v>513</v>
      </c>
      <c r="F92" s="197" t="s">
        <v>553</v>
      </c>
      <c r="G92" s="197" t="s">
        <v>318</v>
      </c>
      <c r="H92" s="197" t="s">
        <v>335</v>
      </c>
      <c r="I92" s="197" t="s">
        <v>341</v>
      </c>
      <c r="J92" s="197">
        <v>1</v>
      </c>
      <c r="K92" s="197">
        <v>1</v>
      </c>
      <c r="L92" s="197">
        <v>1</v>
      </c>
      <c r="M92" s="198">
        <v>1</v>
      </c>
    </row>
    <row r="93" spans="1:13" x14ac:dyDescent="0.2">
      <c r="A93" s="195" t="s">
        <v>421</v>
      </c>
      <c r="B93" s="195" t="s">
        <v>543</v>
      </c>
      <c r="C93" s="195" t="s">
        <v>423</v>
      </c>
      <c r="D93" s="195" t="s">
        <v>424</v>
      </c>
      <c r="E93" s="195" t="s">
        <v>513</v>
      </c>
      <c r="F93" s="195" t="s">
        <v>554</v>
      </c>
      <c r="G93" s="195" t="s">
        <v>318</v>
      </c>
      <c r="H93" s="195" t="s">
        <v>335</v>
      </c>
      <c r="I93" s="195" t="s">
        <v>393</v>
      </c>
      <c r="J93" s="195">
        <v>2</v>
      </c>
      <c r="K93" s="195">
        <v>1</v>
      </c>
      <c r="L93" s="195">
        <v>1</v>
      </c>
      <c r="M93" s="196">
        <v>1</v>
      </c>
    </row>
    <row r="94" spans="1:13" x14ac:dyDescent="0.2">
      <c r="A94" s="197" t="s">
        <v>421</v>
      </c>
      <c r="B94" s="197" t="s">
        <v>462</v>
      </c>
      <c r="C94" s="197" t="s">
        <v>423</v>
      </c>
      <c r="D94" s="197" t="s">
        <v>424</v>
      </c>
      <c r="E94" s="197" t="s">
        <v>513</v>
      </c>
      <c r="F94" s="197" t="s">
        <v>555</v>
      </c>
      <c r="G94" s="197" t="s">
        <v>318</v>
      </c>
      <c r="H94" s="197" t="s">
        <v>335</v>
      </c>
      <c r="I94" s="197" t="s">
        <v>394</v>
      </c>
      <c r="J94" s="197">
        <v>1</v>
      </c>
      <c r="K94" s="197">
        <v>1</v>
      </c>
      <c r="L94" s="197">
        <v>1</v>
      </c>
      <c r="M94" s="198">
        <v>1</v>
      </c>
    </row>
    <row r="95" spans="1:13" x14ac:dyDescent="0.2">
      <c r="A95" s="195" t="s">
        <v>421</v>
      </c>
      <c r="B95" s="195" t="s">
        <v>543</v>
      </c>
      <c r="C95" s="195" t="s">
        <v>423</v>
      </c>
      <c r="D95" s="195" t="s">
        <v>424</v>
      </c>
      <c r="E95" s="195" t="s">
        <v>513</v>
      </c>
      <c r="F95" s="195" t="s">
        <v>556</v>
      </c>
      <c r="G95" s="195" t="s">
        <v>318</v>
      </c>
      <c r="H95" s="195" t="s">
        <v>335</v>
      </c>
      <c r="I95" s="195" t="s">
        <v>395</v>
      </c>
      <c r="J95" s="195">
        <v>1</v>
      </c>
      <c r="K95" s="195">
        <v>1</v>
      </c>
      <c r="L95" s="195">
        <v>1</v>
      </c>
      <c r="M95" s="196">
        <v>1</v>
      </c>
    </row>
    <row r="96" spans="1:13" x14ac:dyDescent="0.2">
      <c r="A96" s="197" t="s">
        <v>421</v>
      </c>
      <c r="B96" s="197" t="s">
        <v>543</v>
      </c>
      <c r="C96" s="197" t="s">
        <v>423</v>
      </c>
      <c r="D96" s="197" t="s">
        <v>424</v>
      </c>
      <c r="E96" s="197" t="s">
        <v>513</v>
      </c>
      <c r="F96" s="197" t="s">
        <v>557</v>
      </c>
      <c r="G96" s="197" t="s">
        <v>318</v>
      </c>
      <c r="H96" s="197" t="s">
        <v>335</v>
      </c>
      <c r="I96" s="197" t="s">
        <v>395</v>
      </c>
      <c r="J96" s="197">
        <v>1</v>
      </c>
      <c r="K96" s="197">
        <v>1</v>
      </c>
      <c r="L96" s="197">
        <v>1</v>
      </c>
      <c r="M96" s="198">
        <v>1</v>
      </c>
    </row>
    <row r="97" spans="1:13" x14ac:dyDescent="0.2">
      <c r="A97" s="195" t="s">
        <v>421</v>
      </c>
      <c r="B97" s="195" t="s">
        <v>543</v>
      </c>
      <c r="C97" s="195" t="s">
        <v>423</v>
      </c>
      <c r="D97" s="195" t="s">
        <v>424</v>
      </c>
      <c r="E97" s="195" t="s">
        <v>513</v>
      </c>
      <c r="F97" s="195" t="s">
        <v>558</v>
      </c>
      <c r="G97" s="195" t="s">
        <v>318</v>
      </c>
      <c r="H97" s="195" t="s">
        <v>335</v>
      </c>
      <c r="I97" s="195" t="s">
        <v>395</v>
      </c>
      <c r="J97" s="195">
        <v>1</v>
      </c>
      <c r="K97" s="195">
        <v>1</v>
      </c>
      <c r="L97" s="195">
        <v>1</v>
      </c>
      <c r="M97" s="196">
        <v>1</v>
      </c>
    </row>
    <row r="98" spans="1:13" x14ac:dyDescent="0.2">
      <c r="A98" s="197" t="s">
        <v>421</v>
      </c>
      <c r="B98" s="197" t="s">
        <v>543</v>
      </c>
      <c r="C98" s="197" t="s">
        <v>423</v>
      </c>
      <c r="D98" s="197" t="s">
        <v>424</v>
      </c>
      <c r="E98" s="197" t="s">
        <v>513</v>
      </c>
      <c r="F98" s="197" t="s">
        <v>559</v>
      </c>
      <c r="G98" s="197" t="s">
        <v>318</v>
      </c>
      <c r="H98" s="197" t="s">
        <v>335</v>
      </c>
      <c r="I98" s="197" t="s">
        <v>396</v>
      </c>
      <c r="J98" s="197">
        <v>3</v>
      </c>
      <c r="K98" s="197">
        <v>1</v>
      </c>
      <c r="L98" s="197">
        <v>1</v>
      </c>
      <c r="M98" s="198">
        <v>1</v>
      </c>
    </row>
    <row r="99" spans="1:13" x14ac:dyDescent="0.2">
      <c r="A99" s="195" t="s">
        <v>421</v>
      </c>
      <c r="B99" s="195" t="s">
        <v>464</v>
      </c>
      <c r="C99" s="195" t="s">
        <v>423</v>
      </c>
      <c r="D99" s="195" t="s">
        <v>424</v>
      </c>
      <c r="E99" s="195" t="s">
        <v>513</v>
      </c>
      <c r="F99" s="195" t="s">
        <v>560</v>
      </c>
      <c r="G99" s="195" t="s">
        <v>318</v>
      </c>
      <c r="H99" s="195" t="s">
        <v>335</v>
      </c>
      <c r="I99" s="195" t="s">
        <v>397</v>
      </c>
      <c r="J99" s="195">
        <v>2</v>
      </c>
      <c r="K99" s="195">
        <v>1</v>
      </c>
      <c r="L99" s="195">
        <v>2</v>
      </c>
      <c r="M99" s="196">
        <v>1</v>
      </c>
    </row>
    <row r="100" spans="1:13" x14ac:dyDescent="0.2">
      <c r="A100" s="197" t="s">
        <v>421</v>
      </c>
      <c r="B100" s="197" t="s">
        <v>464</v>
      </c>
      <c r="C100" s="197" t="s">
        <v>423</v>
      </c>
      <c r="D100" s="197" t="s">
        <v>424</v>
      </c>
      <c r="E100" s="197" t="s">
        <v>513</v>
      </c>
      <c r="F100" s="197" t="s">
        <v>561</v>
      </c>
      <c r="G100" s="197" t="s">
        <v>318</v>
      </c>
      <c r="H100" s="197" t="s">
        <v>335</v>
      </c>
      <c r="I100" s="197" t="s">
        <v>397</v>
      </c>
      <c r="J100" s="197">
        <v>2</v>
      </c>
      <c r="K100" s="197">
        <v>1</v>
      </c>
      <c r="L100" s="197">
        <v>2</v>
      </c>
      <c r="M100" s="198">
        <v>1</v>
      </c>
    </row>
    <row r="101" spans="1:13" x14ac:dyDescent="0.2">
      <c r="A101" s="195" t="s">
        <v>421</v>
      </c>
      <c r="B101" s="195" t="s">
        <v>473</v>
      </c>
      <c r="C101" s="195" t="s">
        <v>423</v>
      </c>
      <c r="D101" s="195" t="s">
        <v>424</v>
      </c>
      <c r="E101" s="195" t="s">
        <v>513</v>
      </c>
      <c r="F101" s="195" t="s">
        <v>562</v>
      </c>
      <c r="G101" s="195" t="s">
        <v>318</v>
      </c>
      <c r="H101" s="195" t="s">
        <v>343</v>
      </c>
      <c r="I101" s="195" t="s">
        <v>345</v>
      </c>
      <c r="J101" s="195">
        <v>1</v>
      </c>
      <c r="K101" s="195">
        <v>1</v>
      </c>
      <c r="L101" s="195">
        <v>1</v>
      </c>
      <c r="M101" s="196">
        <v>1</v>
      </c>
    </row>
    <row r="102" spans="1:13" hidden="1" x14ac:dyDescent="0.2">
      <c r="A102" s="197" t="s">
        <v>446</v>
      </c>
      <c r="B102" s="197" t="s">
        <v>471</v>
      </c>
      <c r="C102" s="197" t="s">
        <v>448</v>
      </c>
      <c r="D102" s="197" t="s">
        <v>449</v>
      </c>
      <c r="E102" s="197" t="s">
        <v>513</v>
      </c>
      <c r="F102" s="197" t="s">
        <v>563</v>
      </c>
      <c r="G102" s="197" t="s">
        <v>318</v>
      </c>
      <c r="H102" s="197" t="s">
        <v>343</v>
      </c>
      <c r="I102" s="197" t="s">
        <v>346</v>
      </c>
      <c r="J102" s="197">
        <v>1</v>
      </c>
      <c r="K102" s="197">
        <v>1</v>
      </c>
      <c r="L102" s="197">
        <v>1</v>
      </c>
      <c r="M102" s="198">
        <v>1</v>
      </c>
    </row>
    <row r="103" spans="1:13" hidden="1" x14ac:dyDescent="0.2">
      <c r="A103" s="195" t="s">
        <v>446</v>
      </c>
      <c r="B103" s="195" t="s">
        <v>471</v>
      </c>
      <c r="C103" s="195" t="s">
        <v>448</v>
      </c>
      <c r="D103" s="195" t="s">
        <v>449</v>
      </c>
      <c r="E103" s="195" t="s">
        <v>513</v>
      </c>
      <c r="F103" s="195" t="s">
        <v>564</v>
      </c>
      <c r="G103" s="195" t="s">
        <v>318</v>
      </c>
      <c r="H103" s="195" t="s">
        <v>343</v>
      </c>
      <c r="I103" s="195" t="s">
        <v>349</v>
      </c>
      <c r="J103" s="195">
        <v>2</v>
      </c>
      <c r="K103" s="195">
        <v>1</v>
      </c>
      <c r="L103" s="195">
        <v>1</v>
      </c>
      <c r="M103" s="196">
        <v>1</v>
      </c>
    </row>
    <row r="104" spans="1:13" hidden="1" x14ac:dyDescent="0.2">
      <c r="A104" s="197" t="s">
        <v>446</v>
      </c>
      <c r="B104" s="197" t="s">
        <v>471</v>
      </c>
      <c r="C104" s="197" t="s">
        <v>448</v>
      </c>
      <c r="D104" s="197" t="s">
        <v>449</v>
      </c>
      <c r="E104" s="197" t="s">
        <v>513</v>
      </c>
      <c r="F104" s="197" t="s">
        <v>565</v>
      </c>
      <c r="G104" s="197" t="s">
        <v>318</v>
      </c>
      <c r="H104" s="197" t="s">
        <v>343</v>
      </c>
      <c r="I104" s="197" t="s">
        <v>398</v>
      </c>
      <c r="J104" s="197">
        <v>2</v>
      </c>
      <c r="K104" s="197">
        <v>1</v>
      </c>
      <c r="L104" s="197">
        <v>2</v>
      </c>
      <c r="M104" s="198">
        <v>1</v>
      </c>
    </row>
    <row r="105" spans="1:13" hidden="1" x14ac:dyDescent="0.2">
      <c r="A105" s="195" t="s">
        <v>482</v>
      </c>
      <c r="B105" s="195" t="s">
        <v>566</v>
      </c>
      <c r="C105" s="195" t="s">
        <v>484</v>
      </c>
      <c r="D105" s="195" t="s">
        <v>485</v>
      </c>
      <c r="E105" s="195" t="s">
        <v>513</v>
      </c>
      <c r="F105" s="195" t="s">
        <v>567</v>
      </c>
      <c r="G105" s="195" t="s">
        <v>318</v>
      </c>
      <c r="H105" s="195" t="s">
        <v>350</v>
      </c>
      <c r="I105" s="195" t="s">
        <v>400</v>
      </c>
      <c r="J105" s="195">
        <v>3</v>
      </c>
      <c r="K105" s="195">
        <v>1</v>
      </c>
      <c r="L105" s="195">
        <v>1</v>
      </c>
      <c r="M105" s="196">
        <v>1</v>
      </c>
    </row>
    <row r="106" spans="1:13" hidden="1" x14ac:dyDescent="0.2">
      <c r="A106" s="197" t="s">
        <v>482</v>
      </c>
      <c r="B106" s="197" t="s">
        <v>566</v>
      </c>
      <c r="C106" s="197" t="s">
        <v>484</v>
      </c>
      <c r="D106" s="197" t="s">
        <v>485</v>
      </c>
      <c r="E106" s="197" t="s">
        <v>513</v>
      </c>
      <c r="F106" s="197" t="s">
        <v>568</v>
      </c>
      <c r="G106" s="197" t="s">
        <v>318</v>
      </c>
      <c r="H106" s="197" t="s">
        <v>350</v>
      </c>
      <c r="I106" s="197" t="s">
        <v>400</v>
      </c>
      <c r="J106" s="197">
        <v>3</v>
      </c>
      <c r="K106" s="197">
        <v>1</v>
      </c>
      <c r="L106" s="197">
        <v>1</v>
      </c>
      <c r="M106" s="198">
        <v>1</v>
      </c>
    </row>
    <row r="107" spans="1:13" hidden="1" x14ac:dyDescent="0.2">
      <c r="A107" s="195" t="s">
        <v>446</v>
      </c>
      <c r="B107" s="195" t="s">
        <v>489</v>
      </c>
      <c r="C107" s="195" t="s">
        <v>448</v>
      </c>
      <c r="D107" s="195" t="s">
        <v>449</v>
      </c>
      <c r="E107" s="195" t="s">
        <v>513</v>
      </c>
      <c r="F107" s="195" t="s">
        <v>569</v>
      </c>
      <c r="G107" s="195" t="s">
        <v>318</v>
      </c>
      <c r="H107" s="195" t="s">
        <v>352</v>
      </c>
      <c r="I107" s="195" t="s">
        <v>403</v>
      </c>
      <c r="J107" s="195">
        <v>1</v>
      </c>
      <c r="K107" s="195">
        <v>1</v>
      </c>
      <c r="L107" s="195">
        <v>1</v>
      </c>
      <c r="M107" s="196">
        <v>1</v>
      </c>
    </row>
    <row r="108" spans="1:13" hidden="1" x14ac:dyDescent="0.2">
      <c r="A108" s="197" t="s">
        <v>446</v>
      </c>
      <c r="B108" s="197" t="s">
        <v>491</v>
      </c>
      <c r="C108" s="197" t="s">
        <v>448</v>
      </c>
      <c r="D108" s="197" t="s">
        <v>449</v>
      </c>
      <c r="E108" s="197" t="s">
        <v>513</v>
      </c>
      <c r="F108" s="197" t="s">
        <v>570</v>
      </c>
      <c r="G108" s="197" t="s">
        <v>318</v>
      </c>
      <c r="H108" s="197" t="s">
        <v>352</v>
      </c>
      <c r="I108" s="197" t="s">
        <v>353</v>
      </c>
      <c r="J108" s="197">
        <v>1</v>
      </c>
      <c r="K108" s="197">
        <v>1</v>
      </c>
      <c r="L108" s="197">
        <v>1</v>
      </c>
      <c r="M108" s="198">
        <v>1</v>
      </c>
    </row>
    <row r="109" spans="1:13" hidden="1" x14ac:dyDescent="0.2">
      <c r="A109" s="195" t="s">
        <v>446</v>
      </c>
      <c r="B109" s="195" t="s">
        <v>489</v>
      </c>
      <c r="C109" s="195" t="s">
        <v>448</v>
      </c>
      <c r="D109" s="195" t="s">
        <v>449</v>
      </c>
      <c r="E109" s="195" t="s">
        <v>513</v>
      </c>
      <c r="F109" s="195" t="s">
        <v>571</v>
      </c>
      <c r="G109" s="195" t="s">
        <v>318</v>
      </c>
      <c r="H109" s="195" t="s">
        <v>352</v>
      </c>
      <c r="I109" s="195" t="s">
        <v>404</v>
      </c>
      <c r="J109" s="195">
        <v>1</v>
      </c>
      <c r="K109" s="195">
        <v>1</v>
      </c>
      <c r="L109" s="195">
        <v>1</v>
      </c>
      <c r="M109" s="196">
        <v>1</v>
      </c>
    </row>
    <row r="110" spans="1:13" hidden="1" x14ac:dyDescent="0.2">
      <c r="A110" s="197" t="s">
        <v>446</v>
      </c>
      <c r="B110" s="197" t="s">
        <v>489</v>
      </c>
      <c r="C110" s="197" t="s">
        <v>448</v>
      </c>
      <c r="D110" s="197" t="s">
        <v>449</v>
      </c>
      <c r="E110" s="197" t="s">
        <v>513</v>
      </c>
      <c r="F110" s="197" t="s">
        <v>572</v>
      </c>
      <c r="G110" s="197" t="s">
        <v>318</v>
      </c>
      <c r="H110" s="197" t="s">
        <v>352</v>
      </c>
      <c r="I110" s="197" t="s">
        <v>404</v>
      </c>
      <c r="J110" s="197">
        <v>1</v>
      </c>
      <c r="K110" s="197">
        <v>1</v>
      </c>
      <c r="L110" s="197">
        <v>1</v>
      </c>
      <c r="M110" s="198">
        <v>1</v>
      </c>
    </row>
    <row r="111" spans="1:13" hidden="1" x14ac:dyDescent="0.2">
      <c r="A111" s="195" t="s">
        <v>446</v>
      </c>
      <c r="B111" s="195" t="s">
        <v>489</v>
      </c>
      <c r="C111" s="195" t="s">
        <v>448</v>
      </c>
      <c r="D111" s="195" t="s">
        <v>449</v>
      </c>
      <c r="E111" s="195" t="s">
        <v>513</v>
      </c>
      <c r="F111" s="195" t="s">
        <v>573</v>
      </c>
      <c r="G111" s="195" t="s">
        <v>318</v>
      </c>
      <c r="H111" s="195" t="s">
        <v>352</v>
      </c>
      <c r="I111" s="195" t="s">
        <v>404</v>
      </c>
      <c r="J111" s="195">
        <v>1</v>
      </c>
      <c r="K111" s="195">
        <v>1</v>
      </c>
      <c r="L111" s="195">
        <v>1</v>
      </c>
      <c r="M111" s="196">
        <v>1</v>
      </c>
    </row>
    <row r="112" spans="1:13" hidden="1" x14ac:dyDescent="0.2">
      <c r="A112" s="197" t="s">
        <v>446</v>
      </c>
      <c r="B112" s="197" t="s">
        <v>491</v>
      </c>
      <c r="C112" s="197" t="s">
        <v>448</v>
      </c>
      <c r="D112" s="197" t="s">
        <v>449</v>
      </c>
      <c r="E112" s="197" t="s">
        <v>513</v>
      </c>
      <c r="F112" s="197" t="s">
        <v>574</v>
      </c>
      <c r="G112" s="197" t="s">
        <v>318</v>
      </c>
      <c r="H112" s="197" t="s">
        <v>352</v>
      </c>
      <c r="I112" s="197" t="s">
        <v>405</v>
      </c>
      <c r="J112" s="197">
        <v>1</v>
      </c>
      <c r="K112" s="197">
        <v>1</v>
      </c>
      <c r="L112" s="197">
        <v>1</v>
      </c>
      <c r="M112" s="198">
        <v>1</v>
      </c>
    </row>
    <row r="113" spans="1:13" hidden="1" x14ac:dyDescent="0.2">
      <c r="A113" s="195" t="s">
        <v>446</v>
      </c>
      <c r="B113" s="195" t="s">
        <v>491</v>
      </c>
      <c r="C113" s="195" t="s">
        <v>448</v>
      </c>
      <c r="D113" s="195" t="s">
        <v>449</v>
      </c>
      <c r="E113" s="195" t="s">
        <v>513</v>
      </c>
      <c r="F113" s="195" t="s">
        <v>575</v>
      </c>
      <c r="G113" s="195" t="s">
        <v>318</v>
      </c>
      <c r="H113" s="195" t="s">
        <v>352</v>
      </c>
      <c r="I113" s="195" t="s">
        <v>405</v>
      </c>
      <c r="J113" s="195">
        <v>1</v>
      </c>
      <c r="K113" s="195">
        <v>1</v>
      </c>
      <c r="L113" s="195">
        <v>1</v>
      </c>
      <c r="M113" s="196">
        <v>1</v>
      </c>
    </row>
    <row r="114" spans="1:13" hidden="1" x14ac:dyDescent="0.2">
      <c r="A114" s="197" t="s">
        <v>446</v>
      </c>
      <c r="B114" s="197" t="s">
        <v>489</v>
      </c>
      <c r="C114" s="197" t="s">
        <v>448</v>
      </c>
      <c r="D114" s="197" t="s">
        <v>449</v>
      </c>
      <c r="E114" s="197" t="s">
        <v>513</v>
      </c>
      <c r="F114" s="197" t="s">
        <v>576</v>
      </c>
      <c r="G114" s="197" t="s">
        <v>318</v>
      </c>
      <c r="H114" s="197" t="s">
        <v>352</v>
      </c>
      <c r="I114" s="197" t="s">
        <v>406</v>
      </c>
      <c r="J114" s="197">
        <v>1</v>
      </c>
      <c r="K114" s="197">
        <v>1</v>
      </c>
      <c r="L114" s="197">
        <v>1</v>
      </c>
      <c r="M114" s="198">
        <v>1</v>
      </c>
    </row>
    <row r="115" spans="1:13" hidden="1" x14ac:dyDescent="0.2">
      <c r="A115" s="195" t="s">
        <v>446</v>
      </c>
      <c r="B115" s="195" t="s">
        <v>489</v>
      </c>
      <c r="C115" s="195" t="s">
        <v>448</v>
      </c>
      <c r="D115" s="195" t="s">
        <v>449</v>
      </c>
      <c r="E115" s="195" t="s">
        <v>513</v>
      </c>
      <c r="F115" s="195" t="s">
        <v>577</v>
      </c>
      <c r="G115" s="195" t="s">
        <v>318</v>
      </c>
      <c r="H115" s="195" t="s">
        <v>352</v>
      </c>
      <c r="I115" s="195" t="s">
        <v>407</v>
      </c>
      <c r="J115" s="195">
        <v>1</v>
      </c>
      <c r="K115" s="195">
        <v>1</v>
      </c>
      <c r="L115" s="195">
        <v>1</v>
      </c>
      <c r="M115" s="196">
        <v>1</v>
      </c>
    </row>
    <row r="116" spans="1:13" hidden="1" x14ac:dyDescent="0.2">
      <c r="A116" s="197" t="s">
        <v>446</v>
      </c>
      <c r="B116" s="197" t="s">
        <v>489</v>
      </c>
      <c r="C116" s="197" t="s">
        <v>448</v>
      </c>
      <c r="D116" s="197" t="s">
        <v>449</v>
      </c>
      <c r="E116" s="197" t="s">
        <v>513</v>
      </c>
      <c r="F116" s="197" t="s">
        <v>578</v>
      </c>
      <c r="G116" s="197" t="s">
        <v>318</v>
      </c>
      <c r="H116" s="197" t="s">
        <v>352</v>
      </c>
      <c r="I116" s="197" t="s">
        <v>408</v>
      </c>
      <c r="J116" s="197">
        <v>2</v>
      </c>
      <c r="K116" s="197">
        <v>1</v>
      </c>
      <c r="L116" s="197">
        <v>1</v>
      </c>
      <c r="M116" s="198">
        <v>1</v>
      </c>
    </row>
    <row r="117" spans="1:13" hidden="1" x14ac:dyDescent="0.2">
      <c r="A117" s="195" t="s">
        <v>446</v>
      </c>
      <c r="B117" s="195" t="s">
        <v>489</v>
      </c>
      <c r="C117" s="195" t="s">
        <v>448</v>
      </c>
      <c r="D117" s="195" t="s">
        <v>449</v>
      </c>
      <c r="E117" s="195" t="s">
        <v>513</v>
      </c>
      <c r="F117" s="195" t="s">
        <v>579</v>
      </c>
      <c r="G117" s="195" t="s">
        <v>318</v>
      </c>
      <c r="H117" s="195" t="s">
        <v>352</v>
      </c>
      <c r="I117" s="195" t="s">
        <v>409</v>
      </c>
      <c r="J117" s="195">
        <v>1</v>
      </c>
      <c r="K117" s="195">
        <v>1</v>
      </c>
      <c r="L117" s="195">
        <v>1</v>
      </c>
      <c r="M117" s="196">
        <v>1</v>
      </c>
    </row>
    <row r="118" spans="1:13" hidden="1" x14ac:dyDescent="0.2">
      <c r="A118" s="197" t="s">
        <v>446</v>
      </c>
      <c r="B118" s="197" t="s">
        <v>489</v>
      </c>
      <c r="C118" s="197" t="s">
        <v>448</v>
      </c>
      <c r="D118" s="197" t="s">
        <v>449</v>
      </c>
      <c r="E118" s="197" t="s">
        <v>513</v>
      </c>
      <c r="F118" s="197" t="s">
        <v>580</v>
      </c>
      <c r="G118" s="197" t="s">
        <v>318</v>
      </c>
      <c r="H118" s="197" t="s">
        <v>352</v>
      </c>
      <c r="I118" s="197" t="s">
        <v>409</v>
      </c>
      <c r="J118" s="197">
        <v>1</v>
      </c>
      <c r="K118" s="197">
        <v>1</v>
      </c>
      <c r="L118" s="197">
        <v>1</v>
      </c>
      <c r="M118" s="198">
        <v>1</v>
      </c>
    </row>
    <row r="119" spans="1:13" x14ac:dyDescent="0.2">
      <c r="A119" s="195" t="s">
        <v>421</v>
      </c>
      <c r="B119" s="195" t="s">
        <v>435</v>
      </c>
      <c r="C119" s="195" t="s">
        <v>423</v>
      </c>
      <c r="D119" s="195" t="s">
        <v>424</v>
      </c>
      <c r="E119" s="195" t="s">
        <v>513</v>
      </c>
      <c r="F119" s="195" t="s">
        <v>581</v>
      </c>
      <c r="G119" s="195" t="s">
        <v>318</v>
      </c>
      <c r="H119" s="195" t="s">
        <v>318</v>
      </c>
      <c r="I119" s="195" t="s">
        <v>355</v>
      </c>
      <c r="J119" s="195">
        <v>2</v>
      </c>
      <c r="K119" s="195">
        <v>1</v>
      </c>
      <c r="L119" s="195">
        <v>3</v>
      </c>
      <c r="M119" s="196">
        <v>1</v>
      </c>
    </row>
    <row r="120" spans="1:13" x14ac:dyDescent="0.2">
      <c r="A120" s="197" t="s">
        <v>421</v>
      </c>
      <c r="B120" s="197" t="s">
        <v>435</v>
      </c>
      <c r="C120" s="197" t="s">
        <v>423</v>
      </c>
      <c r="D120" s="197" t="s">
        <v>424</v>
      </c>
      <c r="E120" s="197" t="s">
        <v>513</v>
      </c>
      <c r="F120" s="197" t="s">
        <v>582</v>
      </c>
      <c r="G120" s="197" t="s">
        <v>318</v>
      </c>
      <c r="H120" s="197" t="s">
        <v>318</v>
      </c>
      <c r="I120" s="197" t="s">
        <v>364</v>
      </c>
      <c r="J120" s="197">
        <v>3</v>
      </c>
      <c r="K120" s="197">
        <v>1</v>
      </c>
      <c r="L120" s="197">
        <v>3</v>
      </c>
      <c r="M120" s="198">
        <v>1</v>
      </c>
    </row>
    <row r="121" spans="1:13" x14ac:dyDescent="0.2">
      <c r="A121" s="195" t="s">
        <v>421</v>
      </c>
      <c r="B121" s="195" t="s">
        <v>464</v>
      </c>
      <c r="C121" s="195" t="s">
        <v>423</v>
      </c>
      <c r="D121" s="195" t="s">
        <v>424</v>
      </c>
      <c r="E121" s="195" t="s">
        <v>513</v>
      </c>
      <c r="F121" s="195" t="s">
        <v>583</v>
      </c>
      <c r="G121" s="195" t="s">
        <v>318</v>
      </c>
      <c r="H121" s="195" t="s">
        <v>318</v>
      </c>
      <c r="I121" s="195" t="s">
        <v>365</v>
      </c>
      <c r="J121" s="195">
        <v>2</v>
      </c>
      <c r="K121" s="195">
        <v>1</v>
      </c>
      <c r="L121" s="195">
        <v>3</v>
      </c>
      <c r="M121" s="196">
        <v>1</v>
      </c>
    </row>
    <row r="122" spans="1:13" x14ac:dyDescent="0.2">
      <c r="A122" s="197" t="s">
        <v>421</v>
      </c>
      <c r="B122" s="197" t="s">
        <v>464</v>
      </c>
      <c r="C122" s="197" t="s">
        <v>423</v>
      </c>
      <c r="D122" s="197" t="s">
        <v>424</v>
      </c>
      <c r="E122" s="197" t="s">
        <v>513</v>
      </c>
      <c r="F122" s="197" t="s">
        <v>584</v>
      </c>
      <c r="G122" s="197" t="s">
        <v>318</v>
      </c>
      <c r="H122" s="197" t="s">
        <v>318</v>
      </c>
      <c r="I122" s="197" t="s">
        <v>356</v>
      </c>
      <c r="J122" s="197">
        <v>2</v>
      </c>
      <c r="K122" s="197">
        <v>1</v>
      </c>
      <c r="L122" s="197">
        <v>4</v>
      </c>
      <c r="M122" s="198">
        <v>1</v>
      </c>
    </row>
    <row r="123" spans="1:13" x14ac:dyDescent="0.2">
      <c r="A123" s="195" t="s">
        <v>421</v>
      </c>
      <c r="B123" s="195" t="s">
        <v>464</v>
      </c>
      <c r="C123" s="195" t="s">
        <v>423</v>
      </c>
      <c r="D123" s="195" t="s">
        <v>424</v>
      </c>
      <c r="E123" s="195" t="s">
        <v>513</v>
      </c>
      <c r="F123" s="195" t="s">
        <v>585</v>
      </c>
      <c r="G123" s="195" t="s">
        <v>318</v>
      </c>
      <c r="H123" s="195" t="s">
        <v>318</v>
      </c>
      <c r="I123" s="195" t="s">
        <v>356</v>
      </c>
      <c r="J123" s="195">
        <v>2</v>
      </c>
      <c r="K123" s="195">
        <v>1</v>
      </c>
      <c r="L123" s="195">
        <v>4</v>
      </c>
      <c r="M123" s="196">
        <v>1</v>
      </c>
    </row>
    <row r="124" spans="1:13" x14ac:dyDescent="0.2">
      <c r="A124" s="197" t="s">
        <v>421</v>
      </c>
      <c r="B124" s="197" t="s">
        <v>435</v>
      </c>
      <c r="C124" s="197" t="s">
        <v>423</v>
      </c>
      <c r="D124" s="197" t="s">
        <v>424</v>
      </c>
      <c r="E124" s="197" t="s">
        <v>513</v>
      </c>
      <c r="F124" s="197" t="s">
        <v>586</v>
      </c>
      <c r="G124" s="197" t="s">
        <v>318</v>
      </c>
      <c r="H124" s="197" t="s">
        <v>318</v>
      </c>
      <c r="I124" s="197" t="s">
        <v>366</v>
      </c>
      <c r="J124" s="197">
        <v>4</v>
      </c>
      <c r="K124" s="197">
        <v>2</v>
      </c>
      <c r="L124" s="197">
        <v>5</v>
      </c>
      <c r="M124" s="198">
        <v>1</v>
      </c>
    </row>
    <row r="125" spans="1:13" hidden="1" x14ac:dyDescent="0.2">
      <c r="A125" s="195" t="s">
        <v>438</v>
      </c>
      <c r="B125" s="195" t="s">
        <v>526</v>
      </c>
      <c r="C125" s="195" t="s">
        <v>440</v>
      </c>
      <c r="D125" s="195" t="s">
        <v>441</v>
      </c>
      <c r="E125" s="195" t="s">
        <v>513</v>
      </c>
      <c r="F125" s="195" t="s">
        <v>587</v>
      </c>
      <c r="G125" s="195" t="s">
        <v>318</v>
      </c>
      <c r="H125" s="195" t="s">
        <v>324</v>
      </c>
      <c r="I125" s="195" t="s">
        <v>371</v>
      </c>
      <c r="J125" s="195">
        <v>2</v>
      </c>
      <c r="K125" s="195">
        <v>1</v>
      </c>
      <c r="L125" s="195">
        <v>3</v>
      </c>
      <c r="M125" s="196">
        <v>1</v>
      </c>
    </row>
    <row r="126" spans="1:13" hidden="1" x14ac:dyDescent="0.2">
      <c r="A126" s="197" t="s">
        <v>438</v>
      </c>
      <c r="B126" s="197" t="s">
        <v>526</v>
      </c>
      <c r="C126" s="197" t="s">
        <v>440</v>
      </c>
      <c r="D126" s="197" t="s">
        <v>441</v>
      </c>
      <c r="E126" s="197" t="s">
        <v>513</v>
      </c>
      <c r="F126" s="197" t="s">
        <v>588</v>
      </c>
      <c r="G126" s="197" t="s">
        <v>318</v>
      </c>
      <c r="H126" s="197" t="s">
        <v>324</v>
      </c>
      <c r="I126" s="197" t="s">
        <v>371</v>
      </c>
      <c r="J126" s="197">
        <v>2</v>
      </c>
      <c r="K126" s="197">
        <v>1</v>
      </c>
      <c r="L126" s="197">
        <v>3</v>
      </c>
      <c r="M126" s="198">
        <v>1</v>
      </c>
    </row>
    <row r="127" spans="1:13" hidden="1" x14ac:dyDescent="0.2">
      <c r="A127" s="195" t="s">
        <v>438</v>
      </c>
      <c r="B127" s="195" t="s">
        <v>526</v>
      </c>
      <c r="C127" s="195" t="s">
        <v>440</v>
      </c>
      <c r="D127" s="195" t="s">
        <v>441</v>
      </c>
      <c r="E127" s="195" t="s">
        <v>513</v>
      </c>
      <c r="F127" s="195" t="s">
        <v>589</v>
      </c>
      <c r="G127" s="195" t="s">
        <v>318</v>
      </c>
      <c r="H127" s="195" t="s">
        <v>324</v>
      </c>
      <c r="I127" s="195" t="s">
        <v>371</v>
      </c>
      <c r="J127" s="195">
        <v>2</v>
      </c>
      <c r="K127" s="195">
        <v>1</v>
      </c>
      <c r="L127" s="195">
        <v>3</v>
      </c>
      <c r="M127" s="196">
        <v>1</v>
      </c>
    </row>
    <row r="128" spans="1:13" hidden="1" x14ac:dyDescent="0.2">
      <c r="A128" s="197" t="s">
        <v>438</v>
      </c>
      <c r="B128" s="197" t="s">
        <v>590</v>
      </c>
      <c r="C128" s="197" t="s">
        <v>440</v>
      </c>
      <c r="D128" s="197" t="s">
        <v>441</v>
      </c>
      <c r="E128" s="197" t="s">
        <v>513</v>
      </c>
      <c r="F128" s="197" t="s">
        <v>591</v>
      </c>
      <c r="G128" s="197" t="s">
        <v>318</v>
      </c>
      <c r="H128" s="197" t="s">
        <v>324</v>
      </c>
      <c r="I128" s="197" t="s">
        <v>372</v>
      </c>
      <c r="J128" s="197">
        <v>4</v>
      </c>
      <c r="K128" s="197">
        <v>2</v>
      </c>
      <c r="L128" s="197">
        <v>3</v>
      </c>
      <c r="M128" s="198">
        <v>1</v>
      </c>
    </row>
    <row r="129" spans="1:13" hidden="1" x14ac:dyDescent="0.2">
      <c r="A129" s="195" t="s">
        <v>438</v>
      </c>
      <c r="B129" s="195" t="s">
        <v>590</v>
      </c>
      <c r="C129" s="195" t="s">
        <v>440</v>
      </c>
      <c r="D129" s="195" t="s">
        <v>441</v>
      </c>
      <c r="E129" s="195" t="s">
        <v>513</v>
      </c>
      <c r="F129" s="195" t="s">
        <v>592</v>
      </c>
      <c r="G129" s="195" t="s">
        <v>318</v>
      </c>
      <c r="H129" s="195" t="s">
        <v>324</v>
      </c>
      <c r="I129" s="195" t="s">
        <v>372</v>
      </c>
      <c r="J129" s="195">
        <v>4</v>
      </c>
      <c r="K129" s="195">
        <v>2</v>
      </c>
      <c r="L129" s="195">
        <v>3</v>
      </c>
      <c r="M129" s="196">
        <v>1</v>
      </c>
    </row>
    <row r="130" spans="1:13" hidden="1" x14ac:dyDescent="0.2">
      <c r="A130" s="197" t="s">
        <v>438</v>
      </c>
      <c r="B130" s="197" t="s">
        <v>501</v>
      </c>
      <c r="C130" s="197" t="s">
        <v>440</v>
      </c>
      <c r="D130" s="197" t="s">
        <v>441</v>
      </c>
      <c r="E130" s="197" t="s">
        <v>513</v>
      </c>
      <c r="F130" s="197" t="s">
        <v>593</v>
      </c>
      <c r="G130" s="197" t="s">
        <v>318</v>
      </c>
      <c r="H130" s="197" t="s">
        <v>324</v>
      </c>
      <c r="I130" s="197" t="s">
        <v>369</v>
      </c>
      <c r="J130" s="197">
        <v>3</v>
      </c>
      <c r="K130" s="197">
        <v>1</v>
      </c>
      <c r="L130" s="197">
        <v>4</v>
      </c>
      <c r="M130" s="198">
        <v>1</v>
      </c>
    </row>
    <row r="131" spans="1:13" hidden="1" x14ac:dyDescent="0.2">
      <c r="A131" s="195" t="s">
        <v>438</v>
      </c>
      <c r="B131" s="195" t="s">
        <v>503</v>
      </c>
      <c r="C131" s="195" t="s">
        <v>440</v>
      </c>
      <c r="D131" s="195" t="s">
        <v>441</v>
      </c>
      <c r="E131" s="195" t="s">
        <v>513</v>
      </c>
      <c r="F131" s="195" t="s">
        <v>594</v>
      </c>
      <c r="G131" s="195" t="s">
        <v>318</v>
      </c>
      <c r="H131" s="195" t="s">
        <v>326</v>
      </c>
      <c r="I131" s="195" t="s">
        <v>373</v>
      </c>
      <c r="J131" s="195">
        <v>4</v>
      </c>
      <c r="K131" s="195">
        <v>2</v>
      </c>
      <c r="L131" s="195">
        <v>5</v>
      </c>
      <c r="M131" s="196">
        <v>1</v>
      </c>
    </row>
    <row r="132" spans="1:13" hidden="1" x14ac:dyDescent="0.2">
      <c r="A132" s="197" t="s">
        <v>438</v>
      </c>
      <c r="B132" s="197" t="s">
        <v>533</v>
      </c>
      <c r="C132" s="197" t="s">
        <v>440</v>
      </c>
      <c r="D132" s="197" t="s">
        <v>441</v>
      </c>
      <c r="E132" s="197" t="s">
        <v>513</v>
      </c>
      <c r="F132" s="197" t="s">
        <v>595</v>
      </c>
      <c r="G132" s="197" t="s">
        <v>318</v>
      </c>
      <c r="H132" s="197" t="s">
        <v>326</v>
      </c>
      <c r="I132" s="197" t="s">
        <v>377</v>
      </c>
      <c r="J132" s="197">
        <v>4</v>
      </c>
      <c r="K132" s="197">
        <v>2</v>
      </c>
      <c r="L132" s="197">
        <v>3</v>
      </c>
      <c r="M132" s="198">
        <v>1</v>
      </c>
    </row>
    <row r="133" spans="1:13" hidden="1" x14ac:dyDescent="0.2">
      <c r="A133" s="195" t="s">
        <v>446</v>
      </c>
      <c r="B133" s="195" t="s">
        <v>505</v>
      </c>
      <c r="C133" s="195" t="s">
        <v>448</v>
      </c>
      <c r="D133" s="195" t="s">
        <v>449</v>
      </c>
      <c r="E133" s="195" t="s">
        <v>513</v>
      </c>
      <c r="F133" s="195" t="s">
        <v>596</v>
      </c>
      <c r="G133" s="195" t="s">
        <v>318</v>
      </c>
      <c r="H133" s="195" t="s">
        <v>328</v>
      </c>
      <c r="I133" s="195" t="s">
        <v>379</v>
      </c>
      <c r="J133" s="195">
        <v>2</v>
      </c>
      <c r="K133" s="195">
        <v>1</v>
      </c>
      <c r="L133" s="195">
        <v>3</v>
      </c>
      <c r="M133" s="196">
        <v>1</v>
      </c>
    </row>
    <row r="134" spans="1:13" hidden="1" x14ac:dyDescent="0.2">
      <c r="A134" s="197" t="s">
        <v>446</v>
      </c>
      <c r="B134" s="197" t="s">
        <v>509</v>
      </c>
      <c r="C134" s="197" t="s">
        <v>448</v>
      </c>
      <c r="D134" s="197" t="s">
        <v>449</v>
      </c>
      <c r="E134" s="197" t="s">
        <v>513</v>
      </c>
      <c r="F134" s="197" t="s">
        <v>597</v>
      </c>
      <c r="G134" s="197" t="s">
        <v>318</v>
      </c>
      <c r="H134" s="197" t="s">
        <v>328</v>
      </c>
      <c r="I134" s="197" t="s">
        <v>380</v>
      </c>
      <c r="J134" s="197">
        <v>4</v>
      </c>
      <c r="K134" s="197">
        <v>2</v>
      </c>
      <c r="L134" s="197">
        <v>3</v>
      </c>
      <c r="M134" s="198">
        <v>1</v>
      </c>
    </row>
    <row r="135" spans="1:13" hidden="1" x14ac:dyDescent="0.2">
      <c r="A135" s="195" t="s">
        <v>482</v>
      </c>
      <c r="B135" s="195" t="s">
        <v>598</v>
      </c>
      <c r="C135" s="195" t="s">
        <v>484</v>
      </c>
      <c r="D135" s="195" t="s">
        <v>485</v>
      </c>
      <c r="E135" s="195" t="s">
        <v>513</v>
      </c>
      <c r="F135" s="195" t="s">
        <v>599</v>
      </c>
      <c r="G135" s="195" t="s">
        <v>318</v>
      </c>
      <c r="H135" s="195" t="s">
        <v>350</v>
      </c>
      <c r="I135" s="195" t="s">
        <v>401</v>
      </c>
      <c r="J135" s="195">
        <v>4</v>
      </c>
      <c r="K135" s="195">
        <v>2</v>
      </c>
      <c r="L135" s="195">
        <v>5</v>
      </c>
      <c r="M135" s="196">
        <v>1</v>
      </c>
    </row>
    <row r="136" spans="1:13" x14ac:dyDescent="0.2">
      <c r="A136" s="197" t="s">
        <v>421</v>
      </c>
      <c r="B136" s="197" t="s">
        <v>435</v>
      </c>
      <c r="C136" s="197" t="s">
        <v>423</v>
      </c>
      <c r="D136" s="197" t="s">
        <v>424</v>
      </c>
      <c r="E136" s="197" t="s">
        <v>600</v>
      </c>
      <c r="F136" s="197" t="s">
        <v>601</v>
      </c>
      <c r="G136" s="197" t="s">
        <v>318</v>
      </c>
      <c r="H136" s="197" t="s">
        <v>318</v>
      </c>
      <c r="I136" s="197" t="s">
        <v>367</v>
      </c>
      <c r="J136" s="197">
        <v>4</v>
      </c>
      <c r="K136" s="197">
        <v>2</v>
      </c>
      <c r="L136" s="197">
        <v>2</v>
      </c>
      <c r="M136" s="198">
        <v>1</v>
      </c>
    </row>
    <row r="137" spans="1:13" x14ac:dyDescent="0.2">
      <c r="A137" s="195" t="s">
        <v>421</v>
      </c>
      <c r="B137" s="195" t="s">
        <v>422</v>
      </c>
      <c r="C137" s="195" t="s">
        <v>423</v>
      </c>
      <c r="D137" s="195" t="s">
        <v>424</v>
      </c>
      <c r="E137" s="195" t="s">
        <v>600</v>
      </c>
      <c r="F137" s="195" t="s">
        <v>602</v>
      </c>
      <c r="G137" s="195" t="s">
        <v>318</v>
      </c>
      <c r="H137" s="195" t="s">
        <v>318</v>
      </c>
      <c r="I137" s="195" t="s">
        <v>319</v>
      </c>
      <c r="J137" s="195">
        <v>2</v>
      </c>
      <c r="K137" s="195">
        <v>1</v>
      </c>
      <c r="L137" s="195">
        <v>1</v>
      </c>
      <c r="M137" s="196">
        <v>1</v>
      </c>
    </row>
    <row r="138" spans="1:13" x14ac:dyDescent="0.2">
      <c r="A138" s="197" t="s">
        <v>421</v>
      </c>
      <c r="B138" s="197" t="s">
        <v>427</v>
      </c>
      <c r="C138" s="197" t="s">
        <v>423</v>
      </c>
      <c r="D138" s="197" t="s">
        <v>424</v>
      </c>
      <c r="E138" s="197" t="s">
        <v>600</v>
      </c>
      <c r="F138" s="197" t="s">
        <v>603</v>
      </c>
      <c r="G138" s="197" t="s">
        <v>318</v>
      </c>
      <c r="H138" s="197" t="s">
        <v>318</v>
      </c>
      <c r="I138" s="197" t="s">
        <v>320</v>
      </c>
      <c r="J138" s="197">
        <v>3</v>
      </c>
      <c r="K138" s="197">
        <v>2</v>
      </c>
      <c r="L138" s="197">
        <v>1</v>
      </c>
      <c r="M138" s="198">
        <v>1</v>
      </c>
    </row>
    <row r="139" spans="1:13" x14ac:dyDescent="0.2">
      <c r="A139" s="195" t="s">
        <v>421</v>
      </c>
      <c r="B139" s="195" t="s">
        <v>431</v>
      </c>
      <c r="C139" s="195" t="s">
        <v>423</v>
      </c>
      <c r="D139" s="195" t="s">
        <v>424</v>
      </c>
      <c r="E139" s="195" t="s">
        <v>600</v>
      </c>
      <c r="F139" s="195" t="s">
        <v>604</v>
      </c>
      <c r="G139" s="195" t="s">
        <v>318</v>
      </c>
      <c r="H139" s="195" t="s">
        <v>318</v>
      </c>
      <c r="I139" s="195" t="s">
        <v>320</v>
      </c>
      <c r="J139" s="195">
        <v>3</v>
      </c>
      <c r="K139" s="195">
        <v>2</v>
      </c>
      <c r="L139" s="195">
        <v>1</v>
      </c>
      <c r="M139" s="196">
        <v>1</v>
      </c>
    </row>
    <row r="140" spans="1:13" x14ac:dyDescent="0.2">
      <c r="A140" s="197" t="s">
        <v>421</v>
      </c>
      <c r="B140" s="197" t="s">
        <v>427</v>
      </c>
      <c r="C140" s="197" t="s">
        <v>423</v>
      </c>
      <c r="D140" s="197" t="s">
        <v>424</v>
      </c>
      <c r="E140" s="197" t="s">
        <v>600</v>
      </c>
      <c r="F140" s="197" t="s">
        <v>605</v>
      </c>
      <c r="G140" s="197" t="s">
        <v>318</v>
      </c>
      <c r="H140" s="197" t="s">
        <v>318</v>
      </c>
      <c r="I140" s="197" t="s">
        <v>320</v>
      </c>
      <c r="J140" s="197">
        <v>3</v>
      </c>
      <c r="K140" s="197">
        <v>2</v>
      </c>
      <c r="L140" s="197">
        <v>1</v>
      </c>
      <c r="M140" s="198">
        <v>1</v>
      </c>
    </row>
    <row r="141" spans="1:13" x14ac:dyDescent="0.2">
      <c r="A141" s="195" t="s">
        <v>421</v>
      </c>
      <c r="B141" s="195" t="s">
        <v>497</v>
      </c>
      <c r="C141" s="195" t="s">
        <v>423</v>
      </c>
      <c r="D141" s="195" t="s">
        <v>424</v>
      </c>
      <c r="E141" s="195" t="s">
        <v>600</v>
      </c>
      <c r="F141" s="195" t="s">
        <v>606</v>
      </c>
      <c r="G141" s="195" t="s">
        <v>318</v>
      </c>
      <c r="H141" s="195" t="s">
        <v>318</v>
      </c>
      <c r="I141" s="195" t="s">
        <v>368</v>
      </c>
      <c r="J141" s="195">
        <v>4</v>
      </c>
      <c r="K141" s="195">
        <v>2</v>
      </c>
      <c r="L141" s="195">
        <v>1</v>
      </c>
      <c r="M141" s="196">
        <v>1</v>
      </c>
    </row>
    <row r="142" spans="1:13" x14ac:dyDescent="0.2">
      <c r="A142" s="197" t="s">
        <v>421</v>
      </c>
      <c r="B142" s="197" t="s">
        <v>468</v>
      </c>
      <c r="C142" s="197" t="s">
        <v>423</v>
      </c>
      <c r="D142" s="197" t="s">
        <v>424</v>
      </c>
      <c r="E142" s="197" t="s">
        <v>600</v>
      </c>
      <c r="F142" s="197" t="s">
        <v>607</v>
      </c>
      <c r="G142" s="197" t="s">
        <v>318</v>
      </c>
      <c r="H142" s="197" t="s">
        <v>318</v>
      </c>
      <c r="I142" s="197" t="s">
        <v>363</v>
      </c>
      <c r="J142" s="197">
        <v>3</v>
      </c>
      <c r="K142" s="197">
        <v>1</v>
      </c>
      <c r="L142" s="197">
        <v>1</v>
      </c>
      <c r="M142" s="198">
        <v>1</v>
      </c>
    </row>
    <row r="143" spans="1:13" hidden="1" x14ac:dyDescent="0.2">
      <c r="A143" s="195" t="s">
        <v>438</v>
      </c>
      <c r="B143" s="195" t="s">
        <v>526</v>
      </c>
      <c r="C143" s="195" t="s">
        <v>440</v>
      </c>
      <c r="D143" s="195" t="s">
        <v>441</v>
      </c>
      <c r="E143" s="195" t="s">
        <v>600</v>
      </c>
      <c r="F143" s="195" t="s">
        <v>608</v>
      </c>
      <c r="G143" s="195" t="s">
        <v>318</v>
      </c>
      <c r="H143" s="195" t="s">
        <v>324</v>
      </c>
      <c r="I143" s="195" t="s">
        <v>370</v>
      </c>
      <c r="J143" s="195">
        <v>3</v>
      </c>
      <c r="K143" s="195">
        <v>1</v>
      </c>
      <c r="L143" s="195">
        <v>1</v>
      </c>
      <c r="M143" s="196">
        <v>1</v>
      </c>
    </row>
    <row r="144" spans="1:13" hidden="1" x14ac:dyDescent="0.2">
      <c r="A144" s="197" t="s">
        <v>438</v>
      </c>
      <c r="B144" s="197" t="s">
        <v>439</v>
      </c>
      <c r="C144" s="197" t="s">
        <v>440</v>
      </c>
      <c r="D144" s="197" t="s">
        <v>441</v>
      </c>
      <c r="E144" s="197" t="s">
        <v>600</v>
      </c>
      <c r="F144" s="197" t="s">
        <v>609</v>
      </c>
      <c r="G144" s="197" t="s">
        <v>318</v>
      </c>
      <c r="H144" s="197" t="s">
        <v>324</v>
      </c>
      <c r="I144" s="197" t="s">
        <v>325</v>
      </c>
      <c r="J144" s="197">
        <v>4</v>
      </c>
      <c r="K144" s="197">
        <v>2</v>
      </c>
      <c r="L144" s="197">
        <v>1</v>
      </c>
      <c r="M144" s="198">
        <v>1</v>
      </c>
    </row>
    <row r="145" spans="1:13" hidden="1" x14ac:dyDescent="0.2">
      <c r="A145" s="195" t="s">
        <v>438</v>
      </c>
      <c r="B145" s="195" t="s">
        <v>444</v>
      </c>
      <c r="C145" s="195" t="s">
        <v>440</v>
      </c>
      <c r="D145" s="195" t="s">
        <v>441</v>
      </c>
      <c r="E145" s="195" t="s">
        <v>600</v>
      </c>
      <c r="F145" s="195" t="s">
        <v>610</v>
      </c>
      <c r="G145" s="195" t="s">
        <v>318</v>
      </c>
      <c r="H145" s="195" t="s">
        <v>326</v>
      </c>
      <c r="I145" s="195" t="s">
        <v>326</v>
      </c>
      <c r="J145" s="195">
        <v>2</v>
      </c>
      <c r="K145" s="195">
        <v>1</v>
      </c>
      <c r="L145" s="195">
        <v>1</v>
      </c>
      <c r="M145" s="196">
        <v>1</v>
      </c>
    </row>
    <row r="146" spans="1:13" hidden="1" x14ac:dyDescent="0.2">
      <c r="A146" s="197" t="s">
        <v>446</v>
      </c>
      <c r="B146" s="197" t="s">
        <v>447</v>
      </c>
      <c r="C146" s="197" t="s">
        <v>448</v>
      </c>
      <c r="D146" s="197" t="s">
        <v>449</v>
      </c>
      <c r="E146" s="197" t="s">
        <v>600</v>
      </c>
      <c r="F146" s="197" t="s">
        <v>611</v>
      </c>
      <c r="G146" s="197" t="s">
        <v>318</v>
      </c>
      <c r="H146" s="197" t="s">
        <v>328</v>
      </c>
      <c r="I146" s="197" t="s">
        <v>329</v>
      </c>
      <c r="J146" s="197">
        <v>2</v>
      </c>
      <c r="K146" s="197">
        <v>1</v>
      </c>
      <c r="L146" s="197">
        <v>1</v>
      </c>
      <c r="M146" s="198">
        <v>1</v>
      </c>
    </row>
    <row r="147" spans="1:13" hidden="1" x14ac:dyDescent="0.2">
      <c r="A147" s="195" t="s">
        <v>446</v>
      </c>
      <c r="B147" s="195" t="s">
        <v>447</v>
      </c>
      <c r="C147" s="195" t="s">
        <v>448</v>
      </c>
      <c r="D147" s="195" t="s">
        <v>449</v>
      </c>
      <c r="E147" s="195" t="s">
        <v>600</v>
      </c>
      <c r="F147" s="195" t="s">
        <v>612</v>
      </c>
      <c r="G147" s="195" t="s">
        <v>318</v>
      </c>
      <c r="H147" s="195" t="s">
        <v>328</v>
      </c>
      <c r="I147" s="195" t="s">
        <v>385</v>
      </c>
      <c r="J147" s="195">
        <v>3</v>
      </c>
      <c r="K147" s="195">
        <v>1</v>
      </c>
      <c r="L147" s="195">
        <v>1</v>
      </c>
      <c r="M147" s="196">
        <v>1</v>
      </c>
    </row>
    <row r="148" spans="1:13" hidden="1" x14ac:dyDescent="0.2">
      <c r="A148" s="197" t="s">
        <v>446</v>
      </c>
      <c r="B148" s="197" t="s">
        <v>453</v>
      </c>
      <c r="C148" s="197" t="s">
        <v>448</v>
      </c>
      <c r="D148" s="197" t="s">
        <v>449</v>
      </c>
      <c r="E148" s="197" t="s">
        <v>600</v>
      </c>
      <c r="F148" s="197" t="s">
        <v>613</v>
      </c>
      <c r="G148" s="197" t="s">
        <v>318</v>
      </c>
      <c r="H148" s="197" t="s">
        <v>328</v>
      </c>
      <c r="I148" s="197" t="s">
        <v>331</v>
      </c>
      <c r="J148" s="197">
        <v>2</v>
      </c>
      <c r="K148" s="197">
        <v>1</v>
      </c>
      <c r="L148" s="197">
        <v>1</v>
      </c>
      <c r="M148" s="198">
        <v>1</v>
      </c>
    </row>
    <row r="149" spans="1:13" hidden="1" x14ac:dyDescent="0.2">
      <c r="A149" s="195" t="s">
        <v>446</v>
      </c>
      <c r="B149" s="195" t="s">
        <v>456</v>
      </c>
      <c r="C149" s="195" t="s">
        <v>448</v>
      </c>
      <c r="D149" s="195" t="s">
        <v>449</v>
      </c>
      <c r="E149" s="195" t="s">
        <v>600</v>
      </c>
      <c r="F149" s="195" t="s">
        <v>614</v>
      </c>
      <c r="G149" s="195" t="s">
        <v>318</v>
      </c>
      <c r="H149" s="195" t="s">
        <v>328</v>
      </c>
      <c r="I149" s="195" t="s">
        <v>334</v>
      </c>
      <c r="J149" s="195">
        <v>2</v>
      </c>
      <c r="K149" s="195">
        <v>1</v>
      </c>
      <c r="L149" s="195">
        <v>1</v>
      </c>
      <c r="M149" s="196">
        <v>1</v>
      </c>
    </row>
    <row r="150" spans="1:13" x14ac:dyDescent="0.2">
      <c r="A150" s="197" t="s">
        <v>421</v>
      </c>
      <c r="B150" s="197" t="s">
        <v>462</v>
      </c>
      <c r="C150" s="197" t="s">
        <v>423</v>
      </c>
      <c r="D150" s="197" t="s">
        <v>424</v>
      </c>
      <c r="E150" s="197" t="s">
        <v>600</v>
      </c>
      <c r="F150" s="197" t="s">
        <v>615</v>
      </c>
      <c r="G150" s="197" t="s">
        <v>318</v>
      </c>
      <c r="H150" s="197" t="s">
        <v>335</v>
      </c>
      <c r="I150" s="197" t="s">
        <v>337</v>
      </c>
      <c r="J150" s="197">
        <v>2</v>
      </c>
      <c r="K150" s="197">
        <v>1</v>
      </c>
      <c r="L150" s="197">
        <v>1</v>
      </c>
      <c r="M150" s="198">
        <v>1</v>
      </c>
    </row>
    <row r="151" spans="1:13" x14ac:dyDescent="0.2">
      <c r="A151" s="195" t="s">
        <v>421</v>
      </c>
      <c r="B151" s="195" t="s">
        <v>543</v>
      </c>
      <c r="C151" s="195" t="s">
        <v>423</v>
      </c>
      <c r="D151" s="195" t="s">
        <v>424</v>
      </c>
      <c r="E151" s="195" t="s">
        <v>600</v>
      </c>
      <c r="F151" s="195" t="s">
        <v>616</v>
      </c>
      <c r="G151" s="195" t="s">
        <v>318</v>
      </c>
      <c r="H151" s="195" t="s">
        <v>335</v>
      </c>
      <c r="I151" s="195" t="s">
        <v>387</v>
      </c>
      <c r="J151" s="195">
        <v>1</v>
      </c>
      <c r="K151" s="195">
        <v>1</v>
      </c>
      <c r="L151" s="195">
        <v>1</v>
      </c>
      <c r="M151" s="196">
        <v>1</v>
      </c>
    </row>
    <row r="152" spans="1:13" x14ac:dyDescent="0.2">
      <c r="A152" s="197" t="s">
        <v>421</v>
      </c>
      <c r="B152" s="197" t="s">
        <v>473</v>
      </c>
      <c r="C152" s="197" t="s">
        <v>423</v>
      </c>
      <c r="D152" s="197" t="s">
        <v>424</v>
      </c>
      <c r="E152" s="197" t="s">
        <v>600</v>
      </c>
      <c r="F152" s="197" t="s">
        <v>617</v>
      </c>
      <c r="G152" s="197" t="s">
        <v>318</v>
      </c>
      <c r="H152" s="197" t="s">
        <v>335</v>
      </c>
      <c r="I152" s="197" t="s">
        <v>335</v>
      </c>
      <c r="J152" s="197">
        <v>1</v>
      </c>
      <c r="K152" s="197">
        <v>1</v>
      </c>
      <c r="L152" s="197">
        <v>1</v>
      </c>
      <c r="M152" s="198">
        <v>1</v>
      </c>
    </row>
    <row r="153" spans="1:13" x14ac:dyDescent="0.2">
      <c r="A153" s="195" t="s">
        <v>421</v>
      </c>
      <c r="B153" s="195" t="s">
        <v>464</v>
      </c>
      <c r="C153" s="195" t="s">
        <v>423</v>
      </c>
      <c r="D153" s="195" t="s">
        <v>424</v>
      </c>
      <c r="E153" s="195" t="s">
        <v>600</v>
      </c>
      <c r="F153" s="195" t="s">
        <v>618</v>
      </c>
      <c r="G153" s="195" t="s">
        <v>318</v>
      </c>
      <c r="H153" s="195" t="s">
        <v>335</v>
      </c>
      <c r="I153" s="195" t="s">
        <v>397</v>
      </c>
      <c r="J153" s="195">
        <v>2</v>
      </c>
      <c r="K153" s="195">
        <v>1</v>
      </c>
      <c r="L153" s="195">
        <v>2</v>
      </c>
      <c r="M153" s="196">
        <v>1</v>
      </c>
    </row>
    <row r="154" spans="1:13" hidden="1" x14ac:dyDescent="0.2">
      <c r="A154" s="197" t="s">
        <v>438</v>
      </c>
      <c r="B154" s="197" t="s">
        <v>478</v>
      </c>
      <c r="C154" s="197" t="s">
        <v>440</v>
      </c>
      <c r="D154" s="197" t="s">
        <v>441</v>
      </c>
      <c r="E154" s="197" t="s">
        <v>600</v>
      </c>
      <c r="F154" s="197" t="s">
        <v>619</v>
      </c>
      <c r="G154" s="197" t="s">
        <v>318</v>
      </c>
      <c r="H154" s="197" t="s">
        <v>343</v>
      </c>
      <c r="I154" s="197" t="s">
        <v>348</v>
      </c>
      <c r="J154" s="197">
        <v>2</v>
      </c>
      <c r="K154" s="197">
        <v>1</v>
      </c>
      <c r="L154" s="197">
        <v>2</v>
      </c>
      <c r="M154" s="198">
        <v>1</v>
      </c>
    </row>
    <row r="155" spans="1:13" hidden="1" x14ac:dyDescent="0.2">
      <c r="A155" s="195" t="s">
        <v>446</v>
      </c>
      <c r="B155" s="195" t="s">
        <v>471</v>
      </c>
      <c r="C155" s="195" t="s">
        <v>448</v>
      </c>
      <c r="D155" s="195" t="s">
        <v>449</v>
      </c>
      <c r="E155" s="195" t="s">
        <v>600</v>
      </c>
      <c r="F155" s="195" t="s">
        <v>620</v>
      </c>
      <c r="G155" s="195" t="s">
        <v>318</v>
      </c>
      <c r="H155" s="195" t="s">
        <v>343</v>
      </c>
      <c r="I155" s="195" t="s">
        <v>398</v>
      </c>
      <c r="J155" s="195">
        <v>2</v>
      </c>
      <c r="K155" s="195">
        <v>1</v>
      </c>
      <c r="L155" s="195">
        <v>2</v>
      </c>
      <c r="M155" s="196">
        <v>1</v>
      </c>
    </row>
    <row r="156" spans="1:13" hidden="1" x14ac:dyDescent="0.2">
      <c r="A156" s="197" t="s">
        <v>482</v>
      </c>
      <c r="B156" s="197" t="s">
        <v>483</v>
      </c>
      <c r="C156" s="197" t="s">
        <v>484</v>
      </c>
      <c r="D156" s="197" t="s">
        <v>485</v>
      </c>
      <c r="E156" s="197" t="s">
        <v>600</v>
      </c>
      <c r="F156" s="197" t="s">
        <v>621</v>
      </c>
      <c r="G156" s="197" t="s">
        <v>318</v>
      </c>
      <c r="H156" s="197" t="s">
        <v>350</v>
      </c>
      <c r="I156" s="197" t="s">
        <v>351</v>
      </c>
      <c r="J156" s="197">
        <v>4</v>
      </c>
      <c r="K156" s="197">
        <v>2</v>
      </c>
      <c r="L156" s="197">
        <v>2</v>
      </c>
      <c r="M156" s="198">
        <v>1</v>
      </c>
    </row>
    <row r="157" spans="1:13" hidden="1" x14ac:dyDescent="0.2">
      <c r="A157" s="195" t="s">
        <v>482</v>
      </c>
      <c r="B157" s="195" t="s">
        <v>566</v>
      </c>
      <c r="C157" s="195" t="s">
        <v>484</v>
      </c>
      <c r="D157" s="195" t="s">
        <v>485</v>
      </c>
      <c r="E157" s="195" t="s">
        <v>600</v>
      </c>
      <c r="F157" s="195" t="s">
        <v>622</v>
      </c>
      <c r="G157" s="195" t="s">
        <v>318</v>
      </c>
      <c r="H157" s="195" t="s">
        <v>350</v>
      </c>
      <c r="I157" s="195" t="s">
        <v>400</v>
      </c>
      <c r="J157" s="195">
        <v>3</v>
      </c>
      <c r="K157" s="195">
        <v>1</v>
      </c>
      <c r="L157" s="195">
        <v>1</v>
      </c>
      <c r="M157" s="196">
        <v>1</v>
      </c>
    </row>
    <row r="158" spans="1:13" hidden="1" x14ac:dyDescent="0.2">
      <c r="A158" s="197" t="s">
        <v>482</v>
      </c>
      <c r="B158" s="197" t="s">
        <v>566</v>
      </c>
      <c r="C158" s="197" t="s">
        <v>484</v>
      </c>
      <c r="D158" s="197" t="s">
        <v>485</v>
      </c>
      <c r="E158" s="197" t="s">
        <v>600</v>
      </c>
      <c r="F158" s="197" t="s">
        <v>623</v>
      </c>
      <c r="G158" s="197" t="s">
        <v>318</v>
      </c>
      <c r="H158" s="197" t="s">
        <v>350</v>
      </c>
      <c r="I158" s="197" t="s">
        <v>402</v>
      </c>
      <c r="J158" s="197">
        <v>2</v>
      </c>
      <c r="K158" s="197">
        <v>1</v>
      </c>
      <c r="L158" s="197">
        <v>1</v>
      </c>
      <c r="M158" s="198">
        <v>1</v>
      </c>
    </row>
    <row r="159" spans="1:13" hidden="1" x14ac:dyDescent="0.2">
      <c r="A159" s="195" t="s">
        <v>446</v>
      </c>
      <c r="B159" s="195" t="s">
        <v>491</v>
      </c>
      <c r="C159" s="195" t="s">
        <v>448</v>
      </c>
      <c r="D159" s="195" t="s">
        <v>449</v>
      </c>
      <c r="E159" s="195" t="s">
        <v>600</v>
      </c>
      <c r="F159" s="195" t="s">
        <v>624</v>
      </c>
      <c r="G159" s="195" t="s">
        <v>318</v>
      </c>
      <c r="H159" s="195" t="s">
        <v>352</v>
      </c>
      <c r="I159" s="195" t="s">
        <v>410</v>
      </c>
      <c r="J159" s="195">
        <v>1</v>
      </c>
      <c r="K159" s="195">
        <v>1</v>
      </c>
      <c r="L159" s="195">
        <v>1</v>
      </c>
      <c r="M159" s="196">
        <v>1</v>
      </c>
    </row>
    <row r="160" spans="1:13" x14ac:dyDescent="0.2">
      <c r="A160" s="197" t="s">
        <v>421</v>
      </c>
      <c r="B160" s="197" t="s">
        <v>497</v>
      </c>
      <c r="C160" s="197" t="s">
        <v>423</v>
      </c>
      <c r="D160" s="197" t="s">
        <v>424</v>
      </c>
      <c r="E160" s="197" t="s">
        <v>600</v>
      </c>
      <c r="F160" s="197" t="s">
        <v>625</v>
      </c>
      <c r="G160" s="197" t="s">
        <v>318</v>
      </c>
      <c r="H160" s="197" t="s">
        <v>318</v>
      </c>
      <c r="I160" s="197" t="s">
        <v>357</v>
      </c>
      <c r="J160" s="197">
        <v>4</v>
      </c>
      <c r="K160" s="197">
        <v>2</v>
      </c>
      <c r="L160" s="197">
        <v>5</v>
      </c>
      <c r="M160" s="198">
        <v>1</v>
      </c>
    </row>
    <row r="161" spans="1:13" x14ac:dyDescent="0.2">
      <c r="A161" s="195" t="s">
        <v>421</v>
      </c>
      <c r="B161" s="195" t="s">
        <v>497</v>
      </c>
      <c r="C161" s="195" t="s">
        <v>423</v>
      </c>
      <c r="D161" s="195" t="s">
        <v>424</v>
      </c>
      <c r="E161" s="195" t="s">
        <v>600</v>
      </c>
      <c r="F161" s="195" t="s">
        <v>626</v>
      </c>
      <c r="G161" s="195" t="s">
        <v>318</v>
      </c>
      <c r="H161" s="195" t="s">
        <v>318</v>
      </c>
      <c r="I161" s="195" t="s">
        <v>357</v>
      </c>
      <c r="J161" s="195">
        <v>4</v>
      </c>
      <c r="K161" s="195">
        <v>2</v>
      </c>
      <c r="L161" s="195">
        <v>5</v>
      </c>
      <c r="M161" s="196">
        <v>1</v>
      </c>
    </row>
    <row r="162" spans="1:13" x14ac:dyDescent="0.2">
      <c r="A162" s="197" t="s">
        <v>421</v>
      </c>
      <c r="B162" s="197" t="s">
        <v>499</v>
      </c>
      <c r="C162" s="197" t="s">
        <v>423</v>
      </c>
      <c r="D162" s="197" t="s">
        <v>424</v>
      </c>
      <c r="E162" s="197" t="s">
        <v>600</v>
      </c>
      <c r="F162" s="197" t="s">
        <v>627</v>
      </c>
      <c r="G162" s="197" t="s">
        <v>318</v>
      </c>
      <c r="H162" s="197" t="s">
        <v>318</v>
      </c>
      <c r="I162" s="197" t="s">
        <v>358</v>
      </c>
      <c r="J162" s="197">
        <v>2</v>
      </c>
      <c r="K162" s="197">
        <v>1</v>
      </c>
      <c r="L162" s="197">
        <v>3</v>
      </c>
      <c r="M162" s="198">
        <v>1</v>
      </c>
    </row>
    <row r="163" spans="1:13" hidden="1" x14ac:dyDescent="0.2">
      <c r="A163" s="195" t="s">
        <v>438</v>
      </c>
      <c r="B163" s="195" t="s">
        <v>590</v>
      </c>
      <c r="C163" s="195" t="s">
        <v>440</v>
      </c>
      <c r="D163" s="195" t="s">
        <v>441</v>
      </c>
      <c r="E163" s="195" t="s">
        <v>600</v>
      </c>
      <c r="F163" s="195" t="s">
        <v>628</v>
      </c>
      <c r="G163" s="195" t="s">
        <v>318</v>
      </c>
      <c r="H163" s="195" t="s">
        <v>324</v>
      </c>
      <c r="I163" s="195" t="s">
        <v>372</v>
      </c>
      <c r="J163" s="195">
        <v>4</v>
      </c>
      <c r="K163" s="195">
        <v>2</v>
      </c>
      <c r="L163" s="195">
        <v>3</v>
      </c>
      <c r="M163" s="196">
        <v>1</v>
      </c>
    </row>
    <row r="164" spans="1:13" hidden="1" x14ac:dyDescent="0.2">
      <c r="A164" s="197" t="s">
        <v>438</v>
      </c>
      <c r="B164" s="197" t="s">
        <v>501</v>
      </c>
      <c r="C164" s="197" t="s">
        <v>440</v>
      </c>
      <c r="D164" s="197" t="s">
        <v>441</v>
      </c>
      <c r="E164" s="197" t="s">
        <v>600</v>
      </c>
      <c r="F164" s="197" t="s">
        <v>629</v>
      </c>
      <c r="G164" s="197" t="s">
        <v>318</v>
      </c>
      <c r="H164" s="197" t="s">
        <v>324</v>
      </c>
      <c r="I164" s="197" t="s">
        <v>369</v>
      </c>
      <c r="J164" s="197">
        <v>3</v>
      </c>
      <c r="K164" s="197">
        <v>1</v>
      </c>
      <c r="L164" s="197">
        <v>4</v>
      </c>
      <c r="M164" s="198">
        <v>1</v>
      </c>
    </row>
    <row r="165" spans="1:13" hidden="1" x14ac:dyDescent="0.2">
      <c r="A165" s="195" t="s">
        <v>438</v>
      </c>
      <c r="B165" s="195" t="s">
        <v>533</v>
      </c>
      <c r="C165" s="195" t="s">
        <v>440</v>
      </c>
      <c r="D165" s="195" t="s">
        <v>441</v>
      </c>
      <c r="E165" s="195" t="s">
        <v>600</v>
      </c>
      <c r="F165" s="195" t="s">
        <v>630</v>
      </c>
      <c r="G165" s="195" t="s">
        <v>318</v>
      </c>
      <c r="H165" s="195" t="s">
        <v>326</v>
      </c>
      <c r="I165" s="195" t="s">
        <v>323</v>
      </c>
      <c r="J165" s="195">
        <v>4</v>
      </c>
      <c r="K165" s="195">
        <v>2</v>
      </c>
      <c r="L165" s="195">
        <v>3</v>
      </c>
      <c r="M165" s="196">
        <v>1</v>
      </c>
    </row>
    <row r="166" spans="1:13" hidden="1" x14ac:dyDescent="0.2">
      <c r="A166" s="197" t="s">
        <v>438</v>
      </c>
      <c r="B166" s="197" t="s">
        <v>503</v>
      </c>
      <c r="C166" s="197" t="s">
        <v>440</v>
      </c>
      <c r="D166" s="197" t="s">
        <v>441</v>
      </c>
      <c r="E166" s="197" t="s">
        <v>600</v>
      </c>
      <c r="F166" s="197" t="s">
        <v>631</v>
      </c>
      <c r="G166" s="197" t="s">
        <v>318</v>
      </c>
      <c r="H166" s="197" t="s">
        <v>326</v>
      </c>
      <c r="I166" s="197" t="s">
        <v>378</v>
      </c>
      <c r="J166" s="197">
        <v>4</v>
      </c>
      <c r="K166" s="197">
        <v>2</v>
      </c>
      <c r="L166" s="197">
        <v>3</v>
      </c>
      <c r="M166" s="198">
        <v>1</v>
      </c>
    </row>
    <row r="167" spans="1:13" hidden="1" x14ac:dyDescent="0.2">
      <c r="A167" s="195" t="s">
        <v>446</v>
      </c>
      <c r="B167" s="195" t="s">
        <v>505</v>
      </c>
      <c r="C167" s="195" t="s">
        <v>448</v>
      </c>
      <c r="D167" s="195" t="s">
        <v>449</v>
      </c>
      <c r="E167" s="195" t="s">
        <v>600</v>
      </c>
      <c r="F167" s="195" t="s">
        <v>632</v>
      </c>
      <c r="G167" s="195" t="s">
        <v>318</v>
      </c>
      <c r="H167" s="195" t="s">
        <v>328</v>
      </c>
      <c r="I167" s="195" t="s">
        <v>379</v>
      </c>
      <c r="J167" s="195">
        <v>2</v>
      </c>
      <c r="K167" s="195">
        <v>1</v>
      </c>
      <c r="L167" s="195">
        <v>3</v>
      </c>
      <c r="M167" s="196">
        <v>1</v>
      </c>
    </row>
    <row r="168" spans="1:13" hidden="1" x14ac:dyDescent="0.2">
      <c r="A168" s="197" t="s">
        <v>482</v>
      </c>
      <c r="B168" s="197" t="s">
        <v>598</v>
      </c>
      <c r="C168" s="197" t="s">
        <v>484</v>
      </c>
      <c r="D168" s="197" t="s">
        <v>485</v>
      </c>
      <c r="E168" s="197" t="s">
        <v>600</v>
      </c>
      <c r="F168" s="197" t="s">
        <v>633</v>
      </c>
      <c r="G168" s="197" t="s">
        <v>318</v>
      </c>
      <c r="H168" s="197" t="s">
        <v>350</v>
      </c>
      <c r="I168" s="197" t="s">
        <v>350</v>
      </c>
      <c r="J168" s="197">
        <v>4</v>
      </c>
      <c r="K168" s="197">
        <v>2</v>
      </c>
      <c r="L168" s="197">
        <v>4</v>
      </c>
      <c r="M168" s="198">
        <v>1</v>
      </c>
    </row>
    <row r="169" spans="1:13" x14ac:dyDescent="0.2">
      <c r="A169" s="195" t="s">
        <v>421</v>
      </c>
      <c r="B169" s="195" t="s">
        <v>512</v>
      </c>
      <c r="C169" s="195" t="s">
        <v>423</v>
      </c>
      <c r="D169" s="195" t="s">
        <v>424</v>
      </c>
      <c r="E169" s="195" t="s">
        <v>634</v>
      </c>
      <c r="F169" s="195" t="s">
        <v>635</v>
      </c>
      <c r="G169" s="195" t="s">
        <v>318</v>
      </c>
      <c r="H169" s="195" t="s">
        <v>318</v>
      </c>
      <c r="I169" s="195" t="s">
        <v>359</v>
      </c>
      <c r="J169" s="195">
        <v>4</v>
      </c>
      <c r="K169" s="195">
        <v>2</v>
      </c>
      <c r="L169" s="195">
        <v>2</v>
      </c>
      <c r="M169" s="196">
        <v>1</v>
      </c>
    </row>
    <row r="170" spans="1:13" x14ac:dyDescent="0.2">
      <c r="A170" s="197" t="s">
        <v>421</v>
      </c>
      <c r="B170" s="197" t="s">
        <v>460</v>
      </c>
      <c r="C170" s="197" t="s">
        <v>423</v>
      </c>
      <c r="D170" s="197" t="s">
        <v>424</v>
      </c>
      <c r="E170" s="197" t="s">
        <v>634</v>
      </c>
      <c r="F170" s="197" t="s">
        <v>636</v>
      </c>
      <c r="G170" s="197" t="s">
        <v>318</v>
      </c>
      <c r="H170" s="197" t="s">
        <v>335</v>
      </c>
      <c r="I170" s="197" t="s">
        <v>336</v>
      </c>
      <c r="J170" s="197">
        <v>3</v>
      </c>
      <c r="K170" s="197">
        <v>1</v>
      </c>
      <c r="L170" s="197">
        <v>1</v>
      </c>
      <c r="M170" s="198">
        <v>1</v>
      </c>
    </row>
    <row r="171" spans="1:13" x14ac:dyDescent="0.2">
      <c r="A171" s="195" t="s">
        <v>421</v>
      </c>
      <c r="B171" s="195" t="s">
        <v>464</v>
      </c>
      <c r="C171" s="195" t="s">
        <v>423</v>
      </c>
      <c r="D171" s="195" t="s">
        <v>424</v>
      </c>
      <c r="E171" s="195" t="s">
        <v>634</v>
      </c>
      <c r="F171" s="195" t="s">
        <v>637</v>
      </c>
      <c r="G171" s="195" t="s">
        <v>318</v>
      </c>
      <c r="H171" s="195" t="s">
        <v>335</v>
      </c>
      <c r="I171" s="195" t="s">
        <v>397</v>
      </c>
      <c r="J171" s="195">
        <v>2</v>
      </c>
      <c r="K171" s="195">
        <v>1</v>
      </c>
      <c r="L171" s="195">
        <v>2</v>
      </c>
      <c r="M171" s="196">
        <v>1</v>
      </c>
    </row>
    <row r="172" spans="1:13" hidden="1" x14ac:dyDescent="0.2">
      <c r="A172" s="197" t="s">
        <v>446</v>
      </c>
      <c r="B172" s="197" t="s">
        <v>471</v>
      </c>
      <c r="C172" s="197" t="s">
        <v>448</v>
      </c>
      <c r="D172" s="197" t="s">
        <v>449</v>
      </c>
      <c r="E172" s="197" t="s">
        <v>634</v>
      </c>
      <c r="F172" s="197" t="s">
        <v>638</v>
      </c>
      <c r="G172" s="197" t="s">
        <v>318</v>
      </c>
      <c r="H172" s="197" t="s">
        <v>343</v>
      </c>
      <c r="I172" s="197" t="s">
        <v>399</v>
      </c>
      <c r="J172" s="197">
        <v>2</v>
      </c>
      <c r="K172" s="197">
        <v>1</v>
      </c>
      <c r="L172" s="197">
        <v>1</v>
      </c>
      <c r="M172" s="198">
        <v>1</v>
      </c>
    </row>
    <row r="173" spans="1:13" hidden="1" x14ac:dyDescent="0.2">
      <c r="A173" s="195" t="s">
        <v>446</v>
      </c>
      <c r="B173" s="195" t="s">
        <v>489</v>
      </c>
      <c r="C173" s="195" t="s">
        <v>448</v>
      </c>
      <c r="D173" s="195" t="s">
        <v>449</v>
      </c>
      <c r="E173" s="195" t="s">
        <v>634</v>
      </c>
      <c r="F173" s="195" t="s">
        <v>639</v>
      </c>
      <c r="G173" s="195" t="s">
        <v>318</v>
      </c>
      <c r="H173" s="195" t="s">
        <v>352</v>
      </c>
      <c r="I173" s="195" t="s">
        <v>411</v>
      </c>
      <c r="J173" s="195">
        <v>2</v>
      </c>
      <c r="K173" s="195">
        <v>1</v>
      </c>
      <c r="L173" s="195">
        <v>1</v>
      </c>
      <c r="M173" s="196">
        <v>1</v>
      </c>
    </row>
    <row r="174" spans="1:13" hidden="1" x14ac:dyDescent="0.2">
      <c r="A174" s="197" t="s">
        <v>446</v>
      </c>
      <c r="B174" s="197" t="s">
        <v>509</v>
      </c>
      <c r="C174" s="197" t="s">
        <v>448</v>
      </c>
      <c r="D174" s="197" t="s">
        <v>449</v>
      </c>
      <c r="E174" s="197" t="s">
        <v>634</v>
      </c>
      <c r="F174" s="197" t="s">
        <v>640</v>
      </c>
      <c r="G174" s="197" t="s">
        <v>318</v>
      </c>
      <c r="H174" s="197" t="s">
        <v>328</v>
      </c>
      <c r="I174" s="197" t="s">
        <v>380</v>
      </c>
      <c r="J174" s="197">
        <v>4</v>
      </c>
      <c r="K174" s="197">
        <v>2</v>
      </c>
      <c r="L174" s="197">
        <v>3</v>
      </c>
      <c r="M174" s="198">
        <v>1</v>
      </c>
    </row>
    <row r="175" spans="1:13" x14ac:dyDescent="0.2">
      <c r="A175" s="195" t="s">
        <v>421</v>
      </c>
      <c r="B175" s="195" t="s">
        <v>641</v>
      </c>
      <c r="C175" s="195" t="s">
        <v>423</v>
      </c>
      <c r="D175" s="195" t="s">
        <v>424</v>
      </c>
      <c r="E175" s="195" t="s">
        <v>642</v>
      </c>
      <c r="F175" s="195" t="s">
        <v>643</v>
      </c>
      <c r="G175" s="195" t="s">
        <v>318</v>
      </c>
      <c r="H175" s="195" t="s">
        <v>335</v>
      </c>
      <c r="I175" s="195" t="s">
        <v>397</v>
      </c>
      <c r="J175" s="195">
        <v>2</v>
      </c>
      <c r="K175" s="195">
        <v>1</v>
      </c>
      <c r="L175" s="195">
        <v>2</v>
      </c>
      <c r="M175" s="196">
        <v>1</v>
      </c>
    </row>
    <row r="176" spans="1:13" hidden="1" x14ac:dyDescent="0.2">
      <c r="A176" s="197" t="s">
        <v>644</v>
      </c>
      <c r="B176" s="197" t="s">
        <v>641</v>
      </c>
      <c r="C176" s="197" t="s">
        <v>448</v>
      </c>
      <c r="D176" s="197" t="s">
        <v>449</v>
      </c>
      <c r="E176" s="197" t="s">
        <v>642</v>
      </c>
      <c r="F176" s="197" t="s">
        <v>645</v>
      </c>
      <c r="G176" s="197" t="s">
        <v>318</v>
      </c>
      <c r="H176" s="197" t="s">
        <v>328</v>
      </c>
      <c r="I176" s="197" t="s">
        <v>379</v>
      </c>
      <c r="J176" s="197">
        <v>2</v>
      </c>
      <c r="K176" s="197">
        <v>1</v>
      </c>
      <c r="L176" s="197">
        <v>3</v>
      </c>
      <c r="M176" s="198">
        <v>1</v>
      </c>
    </row>
    <row r="179" spans="1:1" x14ac:dyDescent="0.2">
      <c r="A179" s="7" t="s">
        <v>646</v>
      </c>
    </row>
  </sheetData>
  <autoFilter ref="A2:M176">
    <filterColumn colId="0">
      <filters>
        <filter val="AREQUIPA CAYLLOMA"/>
      </filters>
    </filterColumn>
  </autoFilter>
  <mergeCells count="1">
    <mergeCell ref="A1:M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1"/>
  <sheetViews>
    <sheetView zoomScale="110" zoomScaleNormal="110" zoomScaleSheetLayoutView="80" workbookViewId="0">
      <selection activeCell="E8" sqref="E8"/>
    </sheetView>
  </sheetViews>
  <sheetFormatPr baseColWidth="10" defaultColWidth="11.42578125" defaultRowHeight="12.75" x14ac:dyDescent="0.2"/>
  <cols>
    <col min="1" max="1" width="1.140625" customWidth="1"/>
    <col min="2" max="2" width="80.42578125" customWidth="1"/>
  </cols>
  <sheetData>
    <row r="2" spans="2:2" ht="15" x14ac:dyDescent="0.2">
      <c r="B2" s="475"/>
    </row>
    <row r="3" spans="2:2" ht="30" customHeight="1" x14ac:dyDescent="0.2">
      <c r="B3" s="476"/>
    </row>
    <row r="4" spans="2:2" ht="30" customHeight="1" x14ac:dyDescent="0.2">
      <c r="B4" s="476"/>
    </row>
    <row r="5" spans="2:2" ht="19.899999999999999" customHeight="1" x14ac:dyDescent="0.2">
      <c r="B5" s="476"/>
    </row>
    <row r="6" spans="2:2" ht="30" customHeight="1" x14ac:dyDescent="0.2">
      <c r="B6" s="476"/>
    </row>
    <row r="7" spans="2:2" ht="30" customHeight="1" x14ac:dyDescent="0.2">
      <c r="B7" s="476"/>
    </row>
    <row r="8" spans="2:2" ht="30" customHeight="1" x14ac:dyDescent="0.2">
      <c r="B8" s="477"/>
    </row>
    <row r="9" spans="2:2" ht="30" customHeight="1" x14ac:dyDescent="0.2">
      <c r="B9" s="477"/>
    </row>
    <row r="10" spans="2:2" ht="30" customHeight="1" x14ac:dyDescent="0.2">
      <c r="B10" s="476"/>
    </row>
    <row r="11" spans="2:2" ht="45" customHeight="1" x14ac:dyDescent="0.2">
      <c r="B11" s="477"/>
    </row>
    <row r="12" spans="2:2" ht="45" customHeight="1" x14ac:dyDescent="0.2">
      <c r="B12" s="476"/>
    </row>
    <row r="13" spans="2:2" ht="45" customHeight="1" x14ac:dyDescent="0.2">
      <c r="B13" s="477"/>
    </row>
    <row r="14" spans="2:2" ht="30" customHeight="1" x14ac:dyDescent="0.2">
      <c r="B14" s="477"/>
    </row>
    <row r="15" spans="2:2" ht="45" customHeight="1" x14ac:dyDescent="0.2">
      <c r="B15" s="476"/>
    </row>
    <row r="16" spans="2:2" x14ac:dyDescent="0.2">
      <c r="B16" s="478"/>
    </row>
    <row r="17" spans="2:2" x14ac:dyDescent="0.2">
      <c r="B17" s="479"/>
    </row>
    <row r="18" spans="2:2" ht="30" customHeight="1" x14ac:dyDescent="0.2">
      <c r="B18" s="480"/>
    </row>
    <row r="19" spans="2:2" ht="30" customHeight="1" x14ac:dyDescent="0.2">
      <c r="B19" s="480"/>
    </row>
    <row r="20" spans="2:2" ht="45" customHeight="1" x14ac:dyDescent="0.2">
      <c r="B20" s="480"/>
    </row>
    <row r="21" spans="2:2" ht="30" customHeight="1" x14ac:dyDescent="0.2">
      <c r="B21" s="480"/>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12</vt:i4>
      </vt:variant>
    </vt:vector>
  </HeadingPairs>
  <TitlesOfParts>
    <vt:vector size="35" baseType="lpstr">
      <vt:lpstr>F1 GENERALIDADES</vt:lpstr>
      <vt:lpstr>F2 UBICACIÓN GEOGRÁFICA </vt:lpstr>
      <vt:lpstr>F3 MARCO ESTRATÉGICO </vt:lpstr>
      <vt:lpstr>F4 POBLACIÓN </vt:lpstr>
      <vt:lpstr>F4A POBLACIÓN </vt:lpstr>
      <vt:lpstr>F5 IND. SOCIALES </vt:lpstr>
      <vt:lpstr>F6 SECTORIZACION</vt:lpstr>
      <vt:lpstr>F7 IND. SOCIOECO. CULTURALES</vt:lpstr>
      <vt:lpstr>F8 MORBIMORTALIDAD </vt:lpstr>
      <vt:lpstr>F9 SERVICIOS PRESTADOS </vt:lpstr>
      <vt:lpstr>F10 REFERENCIA </vt:lpstr>
      <vt:lpstr>F11 CARTERA DE SERVICIOS </vt:lpstr>
      <vt:lpstr>F12A RRHH</vt:lpstr>
      <vt:lpstr>F12B RRHH</vt:lpstr>
      <vt:lpstr>F13 PROBLEMAS PRIORIZADOS</vt:lpstr>
      <vt:lpstr>F14 HORAS DESPLAZAMIENTO</vt:lpstr>
      <vt:lpstr>F15 PROG. ACTIVIDADES</vt:lpstr>
      <vt:lpstr>F16 HORAS PROFESIONAL</vt:lpstr>
      <vt:lpstr>F17 BALANCE RRHH</vt:lpstr>
      <vt:lpstr>F18 DIRECTORIO</vt:lpstr>
      <vt:lpstr>F19 PROGRAM ING Y GASTOS</vt:lpstr>
      <vt:lpstr>ANEXO 2 QUINTILES DE POBREZA</vt:lpstr>
      <vt:lpstr>INDICADORES</vt:lpstr>
      <vt:lpstr>'F1 GENERALIDADES'!Área_de_impresión</vt:lpstr>
      <vt:lpstr>'F10 REFERENCIA '!Área_de_impresión</vt:lpstr>
      <vt:lpstr>'F14 HORAS DESPLAZAMIENTO'!Área_de_impresión</vt:lpstr>
      <vt:lpstr>'F16 HORAS PROFESIONAL'!Área_de_impresión</vt:lpstr>
      <vt:lpstr>'F2 UBICACIÓN GEOGRÁFICA '!Área_de_impresión</vt:lpstr>
      <vt:lpstr>'F3 MARCO ESTRATÉGICO '!Área_de_impresión</vt:lpstr>
      <vt:lpstr>'F8 MORBIMORTALIDAD '!Área_de_impresión</vt:lpstr>
      <vt:lpstr>'F9 SERVICIOS PRESTADOS '!Área_de_impresión</vt:lpstr>
      <vt:lpstr>INDICADORES!Área_de_impresión</vt:lpstr>
      <vt:lpstr>'F15 PROG. ACTIVIDADES'!Títulos_a_imprimir</vt:lpstr>
      <vt:lpstr>'F16 HORAS PROFESIONAL'!Títulos_a_imprimir</vt:lpstr>
      <vt:lpstr>'F6 SECTORIZACION'!Títulos_a_imprimir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SALUD LOCAL</dc:title>
  <dc:creator>Salud de la Personas</dc:creator>
  <cp:lastModifiedBy>Salud de la Personas</cp:lastModifiedBy>
  <cp:lastPrinted>2019-04-04T13:15:03Z</cp:lastPrinted>
  <dcterms:created xsi:type="dcterms:W3CDTF">2008-10-02T17:44:37Z</dcterms:created>
  <dcterms:modified xsi:type="dcterms:W3CDTF">2019-04-09T19:13:48Z</dcterms:modified>
</cp:coreProperties>
</file>