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SALUD_BUCAL\"/>
    </mc:Choice>
  </mc:AlternateContent>
  <xr:revisionPtr revIDLastSave="0" documentId="13_ncr:1_{EF6DA4D2-3945-40A8-A77A-E2093E26FC5D}" xr6:coauthVersionLast="47" xr6:coauthVersionMax="47" xr10:uidLastSave="{00000000-0000-0000-0000-000000000000}"/>
  <bookViews>
    <workbookView xWindow="-120" yWindow="-120" windowWidth="24240" windowHeight="13140" tabRatio="776" firstSheet="1" activeTab="1" xr2:uid="{00000000-000D-0000-FFFF-FFFF00000000}"/>
  </bookViews>
  <sheets>
    <sheet name="INDICADORES ESNSB" sheetId="1" state="hidden" r:id="rId1"/>
    <sheet name="CARIES" sheetId="2" r:id="rId2"/>
    <sheet name="ABO11" sheetId="3" r:id="rId3"/>
    <sheet name="ABO_ADOLESC" sheetId="4" r:id="rId4"/>
    <sheet name="PROT" sheetId="5" r:id="rId5"/>
    <sheet name="ABO_3_1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5" l="1"/>
  <c r="Q12" i="5"/>
  <c r="Q10" i="5"/>
  <c r="Q8" i="5"/>
  <c r="O14" i="5"/>
  <c r="O12" i="5"/>
  <c r="O10" i="5"/>
  <c r="O8" i="5"/>
  <c r="M14" i="5"/>
  <c r="M12" i="5"/>
  <c r="M10" i="5"/>
  <c r="M8" i="5"/>
  <c r="K14" i="5"/>
  <c r="K12" i="5"/>
  <c r="K10" i="5"/>
  <c r="K8" i="5"/>
  <c r="I14" i="5"/>
  <c r="I12" i="5"/>
  <c r="I10" i="5"/>
  <c r="I8" i="5"/>
  <c r="G14" i="5"/>
  <c r="G12" i="5"/>
  <c r="G10" i="5"/>
  <c r="G8" i="5"/>
  <c r="E14" i="5"/>
  <c r="E12" i="5"/>
  <c r="E10" i="5"/>
  <c r="E8" i="5"/>
  <c r="C14" i="5"/>
  <c r="C12" i="5"/>
  <c r="C10" i="5"/>
  <c r="C8" i="5"/>
  <c r="Q14" i="4"/>
  <c r="Q12" i="4"/>
  <c r="Q10" i="4"/>
  <c r="Q8" i="4"/>
  <c r="O14" i="4"/>
  <c r="O12" i="4"/>
  <c r="O10" i="4"/>
  <c r="O8" i="4"/>
  <c r="M14" i="4"/>
  <c r="M12" i="4"/>
  <c r="M10" i="4"/>
  <c r="M8" i="4"/>
  <c r="K14" i="4"/>
  <c r="K12" i="4"/>
  <c r="K10" i="4"/>
  <c r="K8" i="4"/>
  <c r="I14" i="4"/>
  <c r="I12" i="4"/>
  <c r="I10" i="4"/>
  <c r="I8" i="4"/>
  <c r="G14" i="4"/>
  <c r="G12" i="4"/>
  <c r="G10" i="4"/>
  <c r="G8" i="4"/>
  <c r="E14" i="4"/>
  <c r="E12" i="4"/>
  <c r="E10" i="4"/>
  <c r="E8" i="4"/>
  <c r="C14" i="4"/>
  <c r="C12" i="4"/>
  <c r="C10" i="4"/>
  <c r="C8" i="4"/>
  <c r="Q14" i="3"/>
  <c r="Q12" i="3"/>
  <c r="Q10" i="3"/>
  <c r="Q8" i="3"/>
  <c r="O14" i="3"/>
  <c r="O12" i="3"/>
  <c r="O10" i="3"/>
  <c r="O8" i="3"/>
  <c r="M14" i="3"/>
  <c r="M12" i="3"/>
  <c r="M10" i="3"/>
  <c r="M8" i="3"/>
  <c r="K14" i="3"/>
  <c r="K12" i="3"/>
  <c r="K10" i="3"/>
  <c r="K8" i="3"/>
  <c r="I14" i="3"/>
  <c r="I12" i="3"/>
  <c r="I10" i="3"/>
  <c r="I8" i="3"/>
  <c r="E14" i="3"/>
  <c r="E12" i="3"/>
  <c r="E10" i="3"/>
  <c r="E8" i="3"/>
  <c r="C14" i="3"/>
  <c r="C12" i="3"/>
  <c r="C10" i="3"/>
  <c r="C8" i="3"/>
  <c r="S14" i="6"/>
  <c r="S12" i="6"/>
  <c r="S10" i="6"/>
  <c r="S8" i="6"/>
  <c r="Q14" i="6"/>
  <c r="Q12" i="6"/>
  <c r="Q10" i="6"/>
  <c r="Q8" i="6"/>
  <c r="O14" i="6"/>
  <c r="O12" i="6"/>
  <c r="O10" i="6"/>
  <c r="O8" i="6"/>
  <c r="M14" i="6"/>
  <c r="M12" i="6"/>
  <c r="M10" i="6"/>
  <c r="M8" i="6"/>
  <c r="K14" i="6"/>
  <c r="K12" i="6"/>
  <c r="K10" i="6"/>
  <c r="K8" i="6"/>
  <c r="I14" i="6"/>
  <c r="I12" i="6"/>
  <c r="I10" i="6"/>
  <c r="I8" i="6"/>
  <c r="G14" i="6"/>
  <c r="G12" i="6"/>
  <c r="G10" i="6"/>
  <c r="G8" i="6"/>
  <c r="E14" i="6"/>
  <c r="E12" i="6"/>
  <c r="E10" i="6"/>
  <c r="E8" i="6"/>
  <c r="C14" i="6"/>
  <c r="C12" i="6"/>
  <c r="C10" i="6"/>
  <c r="C8" i="6"/>
  <c r="B16" i="4" l="1"/>
  <c r="D16" i="4"/>
  <c r="F16" i="4"/>
  <c r="H16" i="4"/>
  <c r="J16" i="4"/>
  <c r="L16" i="4"/>
  <c r="B17" i="4"/>
  <c r="D17" i="4"/>
  <c r="F17" i="4"/>
  <c r="H17" i="4"/>
  <c r="J17" i="4"/>
  <c r="L17" i="4"/>
  <c r="E14" i="2"/>
  <c r="E12" i="2"/>
  <c r="E10" i="2"/>
  <c r="E8" i="2"/>
  <c r="K16" i="4" l="1"/>
  <c r="E16" i="4"/>
  <c r="C16" i="4"/>
  <c r="I16" i="4"/>
  <c r="M16" i="4"/>
  <c r="G16" i="4"/>
  <c r="C14" i="2" l="1"/>
  <c r="G14" i="2"/>
  <c r="I14" i="2"/>
  <c r="K14" i="2"/>
  <c r="M14" i="2"/>
  <c r="X17" i="6" l="1"/>
  <c r="V17" i="6"/>
  <c r="T17" i="6"/>
  <c r="R17" i="6"/>
  <c r="P17" i="6"/>
  <c r="N17" i="6"/>
  <c r="L17" i="6"/>
  <c r="J17" i="6"/>
  <c r="H17" i="6"/>
  <c r="F17" i="6"/>
  <c r="D17" i="6"/>
  <c r="B17" i="6"/>
  <c r="X16" i="6"/>
  <c r="Y16" i="6" s="1"/>
  <c r="V16" i="6"/>
  <c r="T16" i="6"/>
  <c r="R16" i="6"/>
  <c r="P16" i="6"/>
  <c r="N16" i="6"/>
  <c r="L16" i="6"/>
  <c r="J16" i="6"/>
  <c r="H16" i="6"/>
  <c r="F16" i="6"/>
  <c r="D16" i="6"/>
  <c r="E16" i="6" s="1"/>
  <c r="B16" i="6"/>
  <c r="Z15" i="6"/>
  <c r="Z14" i="6"/>
  <c r="Y14" i="6"/>
  <c r="W14" i="6"/>
  <c r="U14" i="6"/>
  <c r="Z13" i="6"/>
  <c r="Z12" i="6"/>
  <c r="Y12" i="6"/>
  <c r="W12" i="6"/>
  <c r="U12" i="6"/>
  <c r="Z11" i="6"/>
  <c r="Z10" i="6"/>
  <c r="Y10" i="6"/>
  <c r="W10" i="6"/>
  <c r="U10" i="6"/>
  <c r="Z9" i="6"/>
  <c r="Z8" i="6"/>
  <c r="Y8" i="6"/>
  <c r="W8" i="6"/>
  <c r="U8" i="6"/>
  <c r="X17" i="5"/>
  <c r="V17" i="5"/>
  <c r="T17" i="5"/>
  <c r="R17" i="5"/>
  <c r="P17" i="5"/>
  <c r="N17" i="5"/>
  <c r="L17" i="5"/>
  <c r="J17" i="5"/>
  <c r="H17" i="5"/>
  <c r="F17" i="5"/>
  <c r="D17" i="5"/>
  <c r="B17" i="5"/>
  <c r="Y16" i="5"/>
  <c r="X16" i="5"/>
  <c r="V16" i="5"/>
  <c r="T16" i="5"/>
  <c r="R16" i="5"/>
  <c r="P16" i="5"/>
  <c r="N16" i="5"/>
  <c r="O16" i="5" s="1"/>
  <c r="L16" i="5"/>
  <c r="J16" i="5"/>
  <c r="H16" i="5"/>
  <c r="F16" i="5"/>
  <c r="D16" i="5"/>
  <c r="B16" i="5"/>
  <c r="Z15" i="5"/>
  <c r="Z14" i="5"/>
  <c r="Y14" i="5"/>
  <c r="W14" i="5"/>
  <c r="U14" i="5"/>
  <c r="S14" i="5"/>
  <c r="Z13" i="5"/>
  <c r="Z12" i="5"/>
  <c r="Y12" i="5"/>
  <c r="W12" i="5"/>
  <c r="U12" i="5"/>
  <c r="S12" i="5"/>
  <c r="Z11" i="5"/>
  <c r="Z10" i="5"/>
  <c r="Y10" i="5"/>
  <c r="W10" i="5"/>
  <c r="U10" i="5"/>
  <c r="S10" i="5"/>
  <c r="Z9" i="5"/>
  <c r="Z8" i="5"/>
  <c r="Y8" i="5"/>
  <c r="W8" i="5"/>
  <c r="U8" i="5"/>
  <c r="S8" i="5"/>
  <c r="X17" i="4"/>
  <c r="V17" i="4"/>
  <c r="T17" i="4"/>
  <c r="R17" i="4"/>
  <c r="P17" i="4"/>
  <c r="N17" i="4"/>
  <c r="Y16" i="4"/>
  <c r="X16" i="4"/>
  <c r="V16" i="4"/>
  <c r="T16" i="4"/>
  <c r="R16" i="4"/>
  <c r="P16" i="4"/>
  <c r="Q16" i="4" s="1"/>
  <c r="N16" i="4"/>
  <c r="O16" i="4" s="1"/>
  <c r="Z15" i="4"/>
  <c r="Z14" i="4"/>
  <c r="Y14" i="4"/>
  <c r="W14" i="4"/>
  <c r="U14" i="4"/>
  <c r="S14" i="4"/>
  <c r="Z13" i="4"/>
  <c r="Z12" i="4"/>
  <c r="Y12" i="4"/>
  <c r="W12" i="4"/>
  <c r="U12" i="4"/>
  <c r="S12" i="4"/>
  <c r="Z11" i="4"/>
  <c r="Z10" i="4"/>
  <c r="Y10" i="4"/>
  <c r="W10" i="4"/>
  <c r="U10" i="4"/>
  <c r="S10" i="4"/>
  <c r="Z9" i="4"/>
  <c r="Z8" i="4"/>
  <c r="Y8" i="4"/>
  <c r="W8" i="4"/>
  <c r="U8" i="4"/>
  <c r="S8" i="4"/>
  <c r="X17" i="3"/>
  <c r="V17" i="3"/>
  <c r="T17" i="3"/>
  <c r="R17" i="3"/>
  <c r="P17" i="3"/>
  <c r="N17" i="3"/>
  <c r="L17" i="3"/>
  <c r="J17" i="3"/>
  <c r="H17" i="3"/>
  <c r="F17" i="3"/>
  <c r="D17" i="3"/>
  <c r="B17" i="3"/>
  <c r="X16" i="3"/>
  <c r="Y16" i="3" s="1"/>
  <c r="V16" i="3"/>
  <c r="T16" i="3"/>
  <c r="R16" i="3"/>
  <c r="S16" i="3" s="1"/>
  <c r="P16" i="3"/>
  <c r="N16" i="3"/>
  <c r="L16" i="3"/>
  <c r="J16" i="3"/>
  <c r="H16" i="3"/>
  <c r="F16" i="3"/>
  <c r="D16" i="3"/>
  <c r="B16" i="3"/>
  <c r="Z15" i="3"/>
  <c r="Z14" i="3"/>
  <c r="Y14" i="3"/>
  <c r="W14" i="3"/>
  <c r="U14" i="3"/>
  <c r="S14" i="3"/>
  <c r="Z13" i="3"/>
  <c r="Z12" i="3"/>
  <c r="Y12" i="3"/>
  <c r="W12" i="3"/>
  <c r="U12" i="3"/>
  <c r="S12" i="3"/>
  <c r="G12" i="3"/>
  <c r="Z11" i="3"/>
  <c r="Z10" i="3"/>
  <c r="Y10" i="3"/>
  <c r="W10" i="3"/>
  <c r="U10" i="3"/>
  <c r="S10" i="3"/>
  <c r="G10" i="3"/>
  <c r="Z9" i="3"/>
  <c r="Z8" i="3"/>
  <c r="Y8" i="3"/>
  <c r="W8" i="3"/>
  <c r="U8" i="3"/>
  <c r="S8" i="3"/>
  <c r="G8" i="3"/>
  <c r="X17" i="2"/>
  <c r="X16" i="2"/>
  <c r="Y16" i="2" s="1"/>
  <c r="V17" i="2"/>
  <c r="V16" i="2"/>
  <c r="T17" i="2"/>
  <c r="T16" i="2"/>
  <c r="R17" i="2"/>
  <c r="R16" i="2"/>
  <c r="P17" i="2"/>
  <c r="P16" i="2"/>
  <c r="N17" i="2"/>
  <c r="N16" i="2"/>
  <c r="L17" i="2"/>
  <c r="L16" i="2"/>
  <c r="J17" i="2"/>
  <c r="J16" i="2"/>
  <c r="H17" i="2"/>
  <c r="H16" i="2"/>
  <c r="F17" i="2"/>
  <c r="F16" i="2"/>
  <c r="D17" i="2"/>
  <c r="D16" i="2"/>
  <c r="B17" i="2"/>
  <c r="B16" i="2"/>
  <c r="W16" i="6" l="1"/>
  <c r="W16" i="2"/>
  <c r="U16" i="6"/>
  <c r="U16" i="5"/>
  <c r="U16" i="2"/>
  <c r="S16" i="5"/>
  <c r="S16" i="4"/>
  <c r="I16" i="6"/>
  <c r="G16" i="6"/>
  <c r="O16" i="6"/>
  <c r="K16" i="6"/>
  <c r="M16" i="6"/>
  <c r="Q16" i="6"/>
  <c r="S16" i="6"/>
  <c r="AA12" i="5"/>
  <c r="G16" i="5"/>
  <c r="W16" i="5"/>
  <c r="AA14" i="5"/>
  <c r="W16" i="4"/>
  <c r="U16" i="4"/>
  <c r="U16" i="3"/>
  <c r="W16" i="3"/>
  <c r="S16" i="2"/>
  <c r="AA12" i="6"/>
  <c r="C16" i="6"/>
  <c r="Q16" i="5"/>
  <c r="M16" i="5"/>
  <c r="I16" i="5"/>
  <c r="AA8" i="5"/>
  <c r="AA10" i="5"/>
  <c r="C16" i="5"/>
  <c r="AA10" i="4"/>
  <c r="AA14" i="4"/>
  <c r="Q16" i="3"/>
  <c r="O16" i="3"/>
  <c r="I16" i="3"/>
  <c r="AA12" i="3"/>
  <c r="G16" i="3"/>
  <c r="AA8" i="3"/>
  <c r="Z17" i="6"/>
  <c r="AA14" i="6"/>
  <c r="Z17" i="5"/>
  <c r="K16" i="5"/>
  <c r="Z17" i="4"/>
  <c r="K16" i="3"/>
  <c r="M16" i="3"/>
  <c r="E16" i="3"/>
  <c r="AA14" i="3"/>
  <c r="C16" i="3"/>
  <c r="Q16" i="2"/>
  <c r="M16" i="2"/>
  <c r="C16" i="2"/>
  <c r="G16" i="2"/>
  <c r="E16" i="2"/>
  <c r="AA10" i="6"/>
  <c r="AA8" i="6"/>
  <c r="E16" i="5"/>
  <c r="AA8" i="4"/>
  <c r="AA12" i="4"/>
  <c r="AA10" i="3"/>
  <c r="Z17" i="3"/>
  <c r="K16" i="2"/>
  <c r="O16" i="2"/>
  <c r="Z16" i="6"/>
  <c r="Z16" i="5"/>
  <c r="Z16" i="4"/>
  <c r="Z16" i="3"/>
  <c r="I16" i="2"/>
  <c r="AA16" i="6" l="1"/>
  <c r="AA16" i="5"/>
  <c r="AA16" i="4"/>
  <c r="AA16" i="3"/>
  <c r="Y14" i="2"/>
  <c r="Y12" i="2"/>
  <c r="Y10" i="2"/>
  <c r="Y8" i="2"/>
  <c r="W14" i="2"/>
  <c r="W12" i="2"/>
  <c r="W10" i="2"/>
  <c r="W8" i="2"/>
  <c r="U14" i="2"/>
  <c r="U12" i="2"/>
  <c r="U10" i="2"/>
  <c r="U8" i="2"/>
  <c r="S14" i="2"/>
  <c r="S12" i="2"/>
  <c r="S10" i="2"/>
  <c r="S8" i="2"/>
  <c r="Q14" i="2"/>
  <c r="Q12" i="2"/>
  <c r="Q10" i="2"/>
  <c r="Q8" i="2"/>
  <c r="O14" i="2"/>
  <c r="O12" i="2"/>
  <c r="O10" i="2"/>
  <c r="O8" i="2"/>
  <c r="M12" i="2"/>
  <c r="M10" i="2"/>
  <c r="M8" i="2"/>
  <c r="K12" i="2"/>
  <c r="K10" i="2"/>
  <c r="K8" i="2"/>
  <c r="I12" i="2"/>
  <c r="I10" i="2"/>
  <c r="I8" i="2"/>
  <c r="G12" i="2"/>
  <c r="G10" i="2"/>
  <c r="G8" i="2"/>
  <c r="C12" i="2"/>
  <c r="C10" i="2"/>
  <c r="C8" i="2"/>
  <c r="Z15" i="2"/>
  <c r="Z14" i="2"/>
  <c r="Z13" i="2"/>
  <c r="Z12" i="2"/>
  <c r="Z11" i="2"/>
  <c r="Z10" i="2"/>
  <c r="Z9" i="2"/>
  <c r="Z8" i="2"/>
  <c r="Z17" i="2" l="1"/>
  <c r="Z16" i="2"/>
  <c r="AA12" i="2"/>
  <c r="AA8" i="2"/>
  <c r="AA14" i="2"/>
  <c r="AA10" i="2"/>
  <c r="AA16" i="2" l="1"/>
  <c r="H6" i="1"/>
  <c r="H12" i="1" l="1"/>
  <c r="H9" i="1" l="1"/>
  <c r="H7" i="1"/>
  <c r="H8" i="1"/>
</calcChain>
</file>

<file path=xl/sharedStrings.xml><?xml version="1.0" encoding="utf-8"?>
<sst xmlns="http://schemas.openxmlformats.org/spreadsheetml/2006/main" count="157" uniqueCount="59">
  <si>
    <t>ACTIVIDAD</t>
  </si>
  <si>
    <t>INDICADOR</t>
  </si>
  <si>
    <t>FORMA DE CALCULO</t>
  </si>
  <si>
    <t>LINEA DE BASE</t>
  </si>
  <si>
    <t>VALOR ACTUAL</t>
  </si>
  <si>
    <t>ATENCION ESTOMATOLOGICA PREVENTIVA BASICA</t>
  </si>
  <si>
    <t>Proporción de niños ABOs de 0-11 años</t>
  </si>
  <si>
    <t>ATENCION ESTOMATOLOGICA RECUPERATIVA BASICA</t>
  </si>
  <si>
    <t>Proporción de Adolescentes ABO</t>
  </si>
  <si>
    <t>ATENCION ESTOMATOLOGICA ESPECIALIZADA BASICA</t>
  </si>
  <si>
    <t>Proporción de niños ABOs de 3-11 años</t>
  </si>
  <si>
    <t>INDICADORES DE LA ESNSB Y DE ACUERDOS DE GESTION 2021</t>
  </si>
  <si>
    <t>NUMERADOR</t>
  </si>
  <si>
    <t>DENOMINADOR</t>
  </si>
  <si>
    <t>ANALISIS</t>
  </si>
  <si>
    <t>Nº de Niños de 3 a 11 años ABOs /Total de niños que acuden al establecimiento</t>
  </si>
  <si>
    <t>Nº de Adolescentes ABOs/Total Adolescentes con evaluacion oral de inicio (N,R)</t>
  </si>
  <si>
    <t>Nº de Adultos mayores que reciben prótesis dentales /Total Adultos Mayores con evaluacion oral de inicio (N,R)</t>
  </si>
  <si>
    <t>Proporcion de Prótesis Dentales entregadas</t>
  </si>
  <si>
    <t>Prevalencia de Caries en niños y niñas de 0-11 años que acuden a la Atencion de consulta externa en los establecimientos de salud</t>
  </si>
  <si>
    <t>ACUERDOS DE GESTION</t>
  </si>
  <si>
    <t>Justificacion Limitaciones y supuestos</t>
  </si>
  <si>
    <t>Total de niños y niñas con Dx de Caries Dental/ Total de Niños y niñas de 0 a 11 años con Evaluacion Oral de Inicio (N,R)</t>
  </si>
  <si>
    <t>Nº de Niños de 0 a 11 años ABOs /Total de niños que acuden al establecimiento con evaluacion oral de inicio (N,R)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</si>
  <si>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</si>
  <si>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</si>
  <si>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</si>
  <si>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</si>
  <si>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</si>
  <si>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</si>
  <si>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</si>
  <si>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</si>
  <si>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</si>
  <si>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</si>
  <si>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</si>
  <si>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</si>
  <si>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ACUMULADO</t>
  </si>
  <si>
    <t>Total de niños que acuden al establecimiento con evaluacion oral de inicio D0150 (N,R)</t>
  </si>
  <si>
    <t>Nº de Niños del denominador de  0 a 11 años con ABOs  (U510)</t>
  </si>
  <si>
    <t>Total Adolescentes con evaluacion oral de inicio D0150 (N,R)</t>
  </si>
  <si>
    <t>Nº de Adolescentes de 12 a 17 año con ABOs (U510)</t>
  </si>
  <si>
    <t>Total Adultos Mayores con evaluacion oral de inicio D0150 (N,R)</t>
  </si>
  <si>
    <t>Nº de Niños de 3 a 11 años  con  ABO (U510)</t>
  </si>
  <si>
    <t>Total de Niños y niñas de 0 a 11 años con Evaluacion Oral de Inicio D0150 (N,R)</t>
  </si>
  <si>
    <t>Total de niños y niñas del denominador  con Dx de Caries Dental (K020,K021,K022,K023,K028,K029)</t>
  </si>
  <si>
    <t>ISLAY</t>
  </si>
  <si>
    <t>Nº de Adultos mayores que reciben prótesis dentales</t>
  </si>
  <si>
    <t>TOTAL GERESA</t>
  </si>
  <si>
    <t>RED</t>
  </si>
  <si>
    <t>AREQUIPA CAYLLOMA</t>
  </si>
  <si>
    <t>CASTILLA CONDESUYOS LA UNIÓN</t>
  </si>
  <si>
    <t>CAMANÁ CARAVELI</t>
  </si>
  <si>
    <t>NUM:</t>
  </si>
  <si>
    <t>DEN:</t>
  </si>
  <si>
    <t>FUENTE:HISMINSA</t>
  </si>
  <si>
    <t>Porcentaje de niños ABOs de 0-11 años</t>
  </si>
  <si>
    <t>Porcentaje  de Adolescentes ABO</t>
  </si>
  <si>
    <t>Porcentaje  de niños ABOs de 3-11 años</t>
  </si>
  <si>
    <t>Porcentaje de Prótesis Dentales entregadas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</si>
</sst>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</font>
    <font>
      <i/>
      <sz val="8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7">
    <xf numFmtId="0" fontId="0" fillId="0" borderId="0"/>
    <xf numFmtId="0" fontId="6" fillId="0" borderId="10" applyNumberFormat="0" applyFill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13" applyNumberFormat="0" applyAlignment="0" applyProtection="0"/>
    <xf numFmtId="0" fontId="12" fillId="6" borderId="14" applyNumberFormat="0" applyAlignment="0" applyProtection="0"/>
    <xf numFmtId="0" fontId="13" fillId="6" borderId="13" applyNumberFormat="0" applyAlignment="0" applyProtection="0"/>
    <xf numFmtId="0" fontId="14" fillId="0" borderId="15" applyNumberFormat="0" applyFill="0" applyAlignment="0" applyProtection="0"/>
    <xf numFmtId="0" fontId="15" fillId="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  <xf numFmtId="0" fontId="20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8" borderId="17" applyNumberFormat="0" applyFont="0" applyAlignment="0" applyProtection="0"/>
    <xf numFmtId="0" fontId="20" fillId="0" borderId="0"/>
    <xf numFmtId="9" fontId="20" fillId="0" borderId="0" applyFont="0" applyFill="0" applyBorder="0" applyAlignment="0" applyProtection="0"/>
    <xf numFmtId="0" fontId="1" fillId="0" borderId="0"/>
    <xf numFmtId="0" fontId="19" fillId="0" borderId="0"/>
    <xf numFmtId="9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1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1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17" applyNumberFormat="0" applyFont="0" applyAlignment="0" applyProtection="0"/>
    <xf numFmtId="0" fontId="1" fillId="45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35" borderId="0" applyNumberFormat="0" applyBorder="0" applyAlignment="0" applyProtection="0"/>
    <xf numFmtId="0" fontId="1" fillId="43" borderId="17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1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0" fillId="0" borderId="9" xfId="0" applyBorder="1"/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0" fontId="3" fillId="46" borderId="3" xfId="0" applyFont="1" applyFill="1" applyBorder="1" applyAlignment="1">
      <alignment horizontal="center" vertical="center" wrapText="1"/>
    </xf>
    <xf numFmtId="9" fontId="4" fillId="46" borderId="1" xfId="0" applyNumberFormat="1" applyFont="1" applyFill="1" applyBorder="1" applyAlignment="1">
      <alignment horizontal="center" vertical="center" wrapText="1"/>
    </xf>
    <xf numFmtId="0" fontId="3" fillId="46" borderId="1" xfId="0" applyFont="1" applyFill="1" applyBorder="1" applyAlignment="1">
      <alignment horizontal="center" vertical="center" wrapText="1"/>
    </xf>
    <xf numFmtId="9" fontId="1" fillId="46" borderId="8" xfId="0" applyNumberFormat="1" applyFont="1" applyFill="1" applyBorder="1" applyAlignment="1">
      <alignment horizontal="center" vertical="center" wrapText="1"/>
    </xf>
    <xf numFmtId="3" fontId="23" fillId="47" borderId="8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center"/>
    </xf>
    <xf numFmtId="3" fontId="30" fillId="0" borderId="1" xfId="0" applyNumberFormat="1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3" fillId="48" borderId="1" xfId="0" applyFont="1" applyFill="1" applyBorder="1" applyAlignment="1">
      <alignment horizontal="center" vertical="center"/>
    </xf>
    <xf numFmtId="0" fontId="28" fillId="48" borderId="1" xfId="0" applyFont="1" applyFill="1" applyBorder="1" applyAlignment="1">
      <alignment horizontal="center" vertical="center"/>
    </xf>
    <xf numFmtId="0" fontId="28" fillId="49" borderId="1" xfId="0" applyFont="1" applyFill="1" applyBorder="1" applyAlignment="1">
      <alignment horizontal="center" vertical="center" wrapText="1"/>
    </xf>
    <xf numFmtId="3" fontId="23" fillId="49" borderId="3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23" fillId="48" borderId="1" xfId="0" applyNumberFormat="1" applyFont="1" applyFill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28" fillId="49" borderId="2" xfId="0" applyFont="1" applyFill="1" applyBorder="1" applyAlignment="1">
      <alignment horizontal="center" vertical="center" wrapText="1"/>
    </xf>
    <xf numFmtId="3" fontId="23" fillId="49" borderId="23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5" fillId="0" borderId="0" xfId="0" applyFont="1"/>
    <xf numFmtId="0" fontId="3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46" borderId="1" xfId="0" applyNumberFormat="1" applyFont="1" applyFill="1" applyBorder="1" applyAlignment="1">
      <alignment horizontal="center" vertical="center" wrapText="1"/>
    </xf>
    <xf numFmtId="0" fontId="28" fillId="49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65" fontId="28" fillId="48" borderId="1" xfId="0" applyNumberFormat="1" applyFont="1" applyFill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0" fillId="48" borderId="1" xfId="0" applyFont="1" applyFill="1" applyBorder="1" applyAlignment="1">
      <alignment horizontal="center" vertical="center"/>
    </xf>
    <xf numFmtId="165" fontId="28" fillId="48" borderId="19" xfId="0" applyNumberFormat="1" applyFont="1" applyFill="1" applyBorder="1" applyAlignment="1">
      <alignment horizontal="center" vertical="center"/>
    </xf>
    <xf numFmtId="165" fontId="28" fillId="48" borderId="21" xfId="0" applyNumberFormat="1" applyFont="1" applyFill="1" applyBorder="1" applyAlignment="1">
      <alignment horizontal="center" vertical="center"/>
    </xf>
    <xf numFmtId="165" fontId="28" fillId="49" borderId="20" xfId="0" applyNumberFormat="1" applyFont="1" applyFill="1" applyBorder="1" applyAlignment="1">
      <alignment horizontal="center" vertical="center"/>
    </xf>
    <xf numFmtId="165" fontId="28" fillId="49" borderId="21" xfId="0" applyNumberFormat="1" applyFont="1" applyFill="1" applyBorder="1" applyAlignment="1">
      <alignment horizontal="center" vertical="center"/>
    </xf>
    <xf numFmtId="165" fontId="28" fillId="49" borderId="22" xfId="0" applyNumberFormat="1" applyFont="1" applyFill="1" applyBorder="1" applyAlignment="1">
      <alignment horizontal="center" vertical="center"/>
    </xf>
    <xf numFmtId="165" fontId="28" fillId="49" borderId="24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1" fillId="49" borderId="2" xfId="0" applyFont="1" applyFill="1" applyBorder="1" applyAlignment="1">
      <alignment horizontal="right"/>
    </xf>
    <xf numFmtId="0" fontId="31" fillId="49" borderId="7" xfId="0" applyFont="1" applyFill="1" applyBorder="1" applyAlignment="1">
      <alignment horizontal="right"/>
    </xf>
    <xf numFmtId="165" fontId="28" fillId="0" borderId="3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165" fontId="28" fillId="48" borderId="6" xfId="0" applyNumberFormat="1" applyFont="1" applyFill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0" fontId="28" fillId="49" borderId="3" xfId="0" applyFont="1" applyFill="1" applyBorder="1" applyAlignment="1">
      <alignment horizontal="center" vertical="center" wrapText="1"/>
    </xf>
    <xf numFmtId="0" fontId="28" fillId="49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48" borderId="5" xfId="0" applyFont="1" applyFill="1" applyBorder="1" applyAlignment="1">
      <alignment horizontal="center" vertical="center"/>
    </xf>
  </cellXfs>
  <cellStyles count="187">
    <cellStyle name="20% - Énfasis1" xfId="16" builtinId="30" customBuiltin="1"/>
    <cellStyle name="20% - Énfasis1 2" xfId="63" xr:uid="{00000000-0005-0000-0000-000001000000}"/>
    <cellStyle name="20% - Énfasis1 2 2" xfId="108" xr:uid="{00000000-0005-0000-0000-000002000000}"/>
    <cellStyle name="20% - Énfasis1 2 3" xfId="131" xr:uid="{00000000-0005-0000-0000-000003000000}"/>
    <cellStyle name="20% - Énfasis1 2 4" xfId="165" xr:uid="{00000000-0005-0000-0000-000004000000}"/>
    <cellStyle name="20% - Énfasis1 3" xfId="90" xr:uid="{00000000-0005-0000-0000-000005000000}"/>
    <cellStyle name="20% - Énfasis1 4" xfId="147" xr:uid="{00000000-0005-0000-0000-000006000000}"/>
    <cellStyle name="20% - Énfasis2" xfId="19" builtinId="34" customBuiltin="1"/>
    <cellStyle name="20% - Énfasis2 2" xfId="65" xr:uid="{00000000-0005-0000-0000-000008000000}"/>
    <cellStyle name="20% - Énfasis2 2 2" xfId="110" xr:uid="{00000000-0005-0000-0000-000009000000}"/>
    <cellStyle name="20% - Énfasis2 2 3" xfId="141" xr:uid="{00000000-0005-0000-0000-00000A000000}"/>
    <cellStyle name="20% - Énfasis2 2 4" xfId="167" xr:uid="{00000000-0005-0000-0000-00000B000000}"/>
    <cellStyle name="20% - Énfasis2 3" xfId="92" xr:uid="{00000000-0005-0000-0000-00000C000000}"/>
    <cellStyle name="20% - Énfasis2 4" xfId="149" xr:uid="{00000000-0005-0000-0000-00000D000000}"/>
    <cellStyle name="20% - Énfasis3" xfId="22" builtinId="38" customBuiltin="1"/>
    <cellStyle name="20% - Énfasis3 2" xfId="67" xr:uid="{00000000-0005-0000-0000-00000F000000}"/>
    <cellStyle name="20% - Énfasis3 2 2" xfId="112" xr:uid="{00000000-0005-0000-0000-000010000000}"/>
    <cellStyle name="20% - Énfasis3 2 3" xfId="139" xr:uid="{00000000-0005-0000-0000-000011000000}"/>
    <cellStyle name="20% - Énfasis3 2 4" xfId="169" xr:uid="{00000000-0005-0000-0000-000012000000}"/>
    <cellStyle name="20% - Énfasis3 3" xfId="94" xr:uid="{00000000-0005-0000-0000-000013000000}"/>
    <cellStyle name="20% - Énfasis3 4" xfId="151" xr:uid="{00000000-0005-0000-0000-000014000000}"/>
    <cellStyle name="20% - Énfasis4" xfId="25" builtinId="42" customBuiltin="1"/>
    <cellStyle name="20% - Énfasis4 2" xfId="69" xr:uid="{00000000-0005-0000-0000-000016000000}"/>
    <cellStyle name="20% - Énfasis4 2 2" xfId="114" xr:uid="{00000000-0005-0000-0000-000017000000}"/>
    <cellStyle name="20% - Énfasis4 2 3" xfId="140" xr:uid="{00000000-0005-0000-0000-000018000000}"/>
    <cellStyle name="20% - Énfasis4 2 4" xfId="171" xr:uid="{00000000-0005-0000-0000-000019000000}"/>
    <cellStyle name="20% - Énfasis4 3" xfId="96" xr:uid="{00000000-0005-0000-0000-00001A000000}"/>
    <cellStyle name="20% - Énfasis4 4" xfId="153" xr:uid="{00000000-0005-0000-0000-00001B000000}"/>
    <cellStyle name="20% - Énfasis5" xfId="28" builtinId="46" customBuiltin="1"/>
    <cellStyle name="20% - Énfasis5 2" xfId="71" xr:uid="{00000000-0005-0000-0000-00001D000000}"/>
    <cellStyle name="20% - Énfasis5 2 2" xfId="116" xr:uid="{00000000-0005-0000-0000-00001E000000}"/>
    <cellStyle name="20% - Énfasis5 2 3" xfId="137" xr:uid="{00000000-0005-0000-0000-00001F000000}"/>
    <cellStyle name="20% - Énfasis5 2 4" xfId="173" xr:uid="{00000000-0005-0000-0000-000020000000}"/>
    <cellStyle name="20% - Énfasis5 3" xfId="98" xr:uid="{00000000-0005-0000-0000-000021000000}"/>
    <cellStyle name="20% - Énfasis5 4" xfId="155" xr:uid="{00000000-0005-0000-0000-000022000000}"/>
    <cellStyle name="20% - Énfasis6" xfId="31" builtinId="50" customBuiltin="1"/>
    <cellStyle name="20% - Énfasis6 2" xfId="73" xr:uid="{00000000-0005-0000-0000-000024000000}"/>
    <cellStyle name="20% - Énfasis6 2 2" xfId="118" xr:uid="{00000000-0005-0000-0000-000025000000}"/>
    <cellStyle name="20% - Énfasis6 2 3" xfId="133" xr:uid="{00000000-0005-0000-0000-000026000000}"/>
    <cellStyle name="20% - Énfasis6 2 4" xfId="175" xr:uid="{00000000-0005-0000-0000-000027000000}"/>
    <cellStyle name="20% - Énfasis6 3" xfId="100" xr:uid="{00000000-0005-0000-0000-000028000000}"/>
    <cellStyle name="20% - Énfasis6 4" xfId="157" xr:uid="{00000000-0005-0000-0000-000029000000}"/>
    <cellStyle name="40% - Énfasis1" xfId="17" builtinId="31" customBuiltin="1"/>
    <cellStyle name="40% - Énfasis1 2" xfId="64" xr:uid="{00000000-0005-0000-0000-00002B000000}"/>
    <cellStyle name="40% - Énfasis1 2 2" xfId="109" xr:uid="{00000000-0005-0000-0000-00002C000000}"/>
    <cellStyle name="40% - Énfasis1 2 3" xfId="142" xr:uid="{00000000-0005-0000-0000-00002D000000}"/>
    <cellStyle name="40% - Énfasis1 2 4" xfId="166" xr:uid="{00000000-0005-0000-0000-00002E000000}"/>
    <cellStyle name="40% - Énfasis1 3" xfId="91" xr:uid="{00000000-0005-0000-0000-00002F000000}"/>
    <cellStyle name="40% - Énfasis1 4" xfId="148" xr:uid="{00000000-0005-0000-0000-000030000000}"/>
    <cellStyle name="40% - Énfasis2" xfId="20" builtinId="35" customBuiltin="1"/>
    <cellStyle name="40% - Énfasis2 2" xfId="66" xr:uid="{00000000-0005-0000-0000-000032000000}"/>
    <cellStyle name="40% - Énfasis2 2 2" xfId="111" xr:uid="{00000000-0005-0000-0000-000033000000}"/>
    <cellStyle name="40% - Énfasis2 2 3" xfId="130" xr:uid="{00000000-0005-0000-0000-000034000000}"/>
    <cellStyle name="40% - Énfasis2 2 4" xfId="168" xr:uid="{00000000-0005-0000-0000-000035000000}"/>
    <cellStyle name="40% - Énfasis2 3" xfId="93" xr:uid="{00000000-0005-0000-0000-000036000000}"/>
    <cellStyle name="40% - Énfasis2 4" xfId="150" xr:uid="{00000000-0005-0000-0000-000037000000}"/>
    <cellStyle name="40% - Énfasis3" xfId="23" builtinId="39" customBuiltin="1"/>
    <cellStyle name="40% - Énfasis3 2" xfId="68" xr:uid="{00000000-0005-0000-0000-000039000000}"/>
    <cellStyle name="40% - Énfasis3 2 2" xfId="113" xr:uid="{00000000-0005-0000-0000-00003A000000}"/>
    <cellStyle name="40% - Énfasis3 2 3" xfId="136" xr:uid="{00000000-0005-0000-0000-00003B000000}"/>
    <cellStyle name="40% - Énfasis3 2 4" xfId="170" xr:uid="{00000000-0005-0000-0000-00003C000000}"/>
    <cellStyle name="40% - Énfasis3 3" xfId="95" xr:uid="{00000000-0005-0000-0000-00003D000000}"/>
    <cellStyle name="40% - Énfasis3 4" xfId="152" xr:uid="{00000000-0005-0000-0000-00003E000000}"/>
    <cellStyle name="40% - Énfasis4" xfId="26" builtinId="43" customBuiltin="1"/>
    <cellStyle name="40% - Énfasis4 2" xfId="70" xr:uid="{00000000-0005-0000-0000-000040000000}"/>
    <cellStyle name="40% - Énfasis4 2 2" xfId="115" xr:uid="{00000000-0005-0000-0000-000041000000}"/>
    <cellStyle name="40% - Énfasis4 2 3" xfId="132" xr:uid="{00000000-0005-0000-0000-000042000000}"/>
    <cellStyle name="40% - Énfasis4 2 4" xfId="172" xr:uid="{00000000-0005-0000-0000-000043000000}"/>
    <cellStyle name="40% - Énfasis4 3" xfId="97" xr:uid="{00000000-0005-0000-0000-000044000000}"/>
    <cellStyle name="40% - Énfasis4 4" xfId="154" xr:uid="{00000000-0005-0000-0000-000045000000}"/>
    <cellStyle name="40% - Énfasis5" xfId="29" builtinId="47" customBuiltin="1"/>
    <cellStyle name="40% - Énfasis5 2" xfId="72" xr:uid="{00000000-0005-0000-0000-000047000000}"/>
    <cellStyle name="40% - Énfasis5 2 2" xfId="117" xr:uid="{00000000-0005-0000-0000-000048000000}"/>
    <cellStyle name="40% - Énfasis5 2 3" xfId="135" xr:uid="{00000000-0005-0000-0000-000049000000}"/>
    <cellStyle name="40% - Énfasis5 2 4" xfId="174" xr:uid="{00000000-0005-0000-0000-00004A000000}"/>
    <cellStyle name="40% - Énfasis5 3" xfId="99" xr:uid="{00000000-0005-0000-0000-00004B000000}"/>
    <cellStyle name="40% - Énfasis5 4" xfId="156" xr:uid="{00000000-0005-0000-0000-00004C000000}"/>
    <cellStyle name="40% - Énfasis6" xfId="32" builtinId="51" customBuiltin="1"/>
    <cellStyle name="40% - Énfasis6 2" xfId="74" xr:uid="{00000000-0005-0000-0000-00004E000000}"/>
    <cellStyle name="40% - Énfasis6 2 2" xfId="119" xr:uid="{00000000-0005-0000-0000-00004F000000}"/>
    <cellStyle name="40% - Énfasis6 2 3" xfId="134" xr:uid="{00000000-0005-0000-0000-000050000000}"/>
    <cellStyle name="40% - Énfasis6 2 4" xfId="176" xr:uid="{00000000-0005-0000-0000-000051000000}"/>
    <cellStyle name="40% - Énfasis6 3" xfId="101" xr:uid="{00000000-0005-0000-0000-000052000000}"/>
    <cellStyle name="40% - Énfasis6 4" xfId="158" xr:uid="{00000000-0005-0000-0000-000053000000}"/>
    <cellStyle name="60% - Énfasis1 2" xfId="46" xr:uid="{00000000-0005-0000-0000-000054000000}"/>
    <cellStyle name="60% - Énfasis2 2" xfId="47" xr:uid="{00000000-0005-0000-0000-000055000000}"/>
    <cellStyle name="60% - Énfasis3 2" xfId="48" xr:uid="{00000000-0005-0000-0000-000056000000}"/>
    <cellStyle name="60% - Énfasis4 2" xfId="49" xr:uid="{00000000-0005-0000-0000-000057000000}"/>
    <cellStyle name="60% - Énfasis5 2" xfId="50" xr:uid="{00000000-0005-0000-0000-000058000000}"/>
    <cellStyle name="60% - Énfasis6 2" xfId="51" xr:uid="{00000000-0005-0000-0000-000059000000}"/>
    <cellStyle name="Bueno" xfId="5" builtinId="26" customBuiltin="1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1" builtinId="16" customBuiltin="1"/>
    <cellStyle name="Encabezado 4" xfId="4" builtinId="19" customBuiltin="1"/>
    <cellStyle name="Énfasis1" xfId="15" builtinId="29" customBuiltin="1"/>
    <cellStyle name="Énfasis2" xfId="18" builtinId="33" customBuiltin="1"/>
    <cellStyle name="Énfasis3" xfId="21" builtinId="37" customBuiltin="1"/>
    <cellStyle name="Énfasis4" xfId="24" builtinId="41" customBuiltin="1"/>
    <cellStyle name="Énfasis5" xfId="27" builtinId="45" customBuiltin="1"/>
    <cellStyle name="Énfasis6" xfId="30" builtinId="49" customBuiltin="1"/>
    <cellStyle name="Entrada" xfId="7" builtinId="20" customBuiltin="1"/>
    <cellStyle name="Incorrecto" xfId="6" builtinId="27" customBuiltin="1"/>
    <cellStyle name="Neutral 2" xfId="45" xr:uid="{00000000-0005-0000-0000-000068000000}"/>
    <cellStyle name="Normal" xfId="0" builtinId="0"/>
    <cellStyle name="Normal 10" xfId="86" xr:uid="{00000000-0005-0000-0000-00006A000000}"/>
    <cellStyle name="Normal 10 2" xfId="129" xr:uid="{00000000-0005-0000-0000-00006B000000}"/>
    <cellStyle name="Normal 10 3" xfId="186" xr:uid="{00000000-0005-0000-0000-00006C000000}"/>
    <cellStyle name="Normal 11" xfId="33" xr:uid="{00000000-0005-0000-0000-00006D000000}"/>
    <cellStyle name="Normal 2" xfId="41" xr:uid="{00000000-0005-0000-0000-00006E000000}"/>
    <cellStyle name="Normal 2 2" xfId="43" xr:uid="{00000000-0005-0000-0000-00006F000000}"/>
    <cellStyle name="Normal 2 3" xfId="42" xr:uid="{00000000-0005-0000-0000-000070000000}"/>
    <cellStyle name="Normal 3" xfId="38" xr:uid="{00000000-0005-0000-0000-000071000000}"/>
    <cellStyle name="Normal 3 2" xfId="35" xr:uid="{00000000-0005-0000-0000-000072000000}"/>
    <cellStyle name="Normal 3 2 2" xfId="39" xr:uid="{00000000-0005-0000-0000-000073000000}"/>
    <cellStyle name="Normal 4" xfId="37" xr:uid="{00000000-0005-0000-0000-000074000000}"/>
    <cellStyle name="Normal 4 2" xfId="57" xr:uid="{00000000-0005-0000-0000-000075000000}"/>
    <cellStyle name="Normal 4 3" xfId="54" xr:uid="{00000000-0005-0000-0000-000076000000}"/>
    <cellStyle name="Normal 4_RESULTADOS" xfId="59" xr:uid="{00000000-0005-0000-0000-000077000000}"/>
    <cellStyle name="Normal 5" xfId="36" xr:uid="{00000000-0005-0000-0000-000078000000}"/>
    <cellStyle name="Normal 5 2" xfId="40" xr:uid="{00000000-0005-0000-0000-000079000000}"/>
    <cellStyle name="Normal 5 2 2" xfId="78" xr:uid="{00000000-0005-0000-0000-00007A000000}"/>
    <cellStyle name="Normal 5 2 2 2" xfId="121" xr:uid="{00000000-0005-0000-0000-00007B000000}"/>
    <cellStyle name="Normal 5 2 2 3" xfId="178" xr:uid="{00000000-0005-0000-0000-00007C000000}"/>
    <cellStyle name="Normal 5 2 3" xfId="88" xr:uid="{00000000-0005-0000-0000-00007D000000}"/>
    <cellStyle name="Normal 5 2 4" xfId="145" xr:uid="{00000000-0005-0000-0000-00007E000000}"/>
    <cellStyle name="Normal 5 3" xfId="56" xr:uid="{00000000-0005-0000-0000-00007F000000}"/>
    <cellStyle name="Normal 5 3 2" xfId="82" xr:uid="{00000000-0005-0000-0000-000080000000}"/>
    <cellStyle name="Normal 5 3 2 2" xfId="125" xr:uid="{00000000-0005-0000-0000-000081000000}"/>
    <cellStyle name="Normal 5 3 2 3" xfId="182" xr:uid="{00000000-0005-0000-0000-000082000000}"/>
    <cellStyle name="Normal 5 3 3" xfId="103" xr:uid="{00000000-0005-0000-0000-000083000000}"/>
    <cellStyle name="Normal 5 3 4" xfId="160" xr:uid="{00000000-0005-0000-0000-000084000000}"/>
    <cellStyle name="Normal 5 4" xfId="61" xr:uid="{00000000-0005-0000-0000-000085000000}"/>
    <cellStyle name="Normal 5 4 2" xfId="85" xr:uid="{00000000-0005-0000-0000-000086000000}"/>
    <cellStyle name="Normal 5 4 2 2" xfId="128" xr:uid="{00000000-0005-0000-0000-000087000000}"/>
    <cellStyle name="Normal 5 4 2 3" xfId="185" xr:uid="{00000000-0005-0000-0000-000088000000}"/>
    <cellStyle name="Normal 5 4 3" xfId="106" xr:uid="{00000000-0005-0000-0000-000089000000}"/>
    <cellStyle name="Normal 5 4 4" xfId="163" xr:uid="{00000000-0005-0000-0000-00008A000000}"/>
    <cellStyle name="Normal 5 5" xfId="77" xr:uid="{00000000-0005-0000-0000-00008B000000}"/>
    <cellStyle name="Normal 5 5 2" xfId="120" xr:uid="{00000000-0005-0000-0000-00008C000000}"/>
    <cellStyle name="Normal 5 5 3" xfId="177" xr:uid="{00000000-0005-0000-0000-00008D000000}"/>
    <cellStyle name="Normal 5 6" xfId="87" xr:uid="{00000000-0005-0000-0000-00008E000000}"/>
    <cellStyle name="Normal 5 7" xfId="144" xr:uid="{00000000-0005-0000-0000-00008F000000}"/>
    <cellStyle name="Normal 6" xfId="60" xr:uid="{00000000-0005-0000-0000-000090000000}"/>
    <cellStyle name="Normal 6 2" xfId="84" xr:uid="{00000000-0005-0000-0000-000091000000}"/>
    <cellStyle name="Normal 6 2 2" xfId="127" xr:uid="{00000000-0005-0000-0000-000092000000}"/>
    <cellStyle name="Normal 6 2 3" xfId="184" xr:uid="{00000000-0005-0000-0000-000093000000}"/>
    <cellStyle name="Normal 6 3" xfId="105" xr:uid="{00000000-0005-0000-0000-000094000000}"/>
    <cellStyle name="Normal 6 4" xfId="162" xr:uid="{00000000-0005-0000-0000-000095000000}"/>
    <cellStyle name="Normal 7" xfId="75" xr:uid="{00000000-0005-0000-0000-000096000000}"/>
    <cellStyle name="Normal 8" xfId="62" xr:uid="{00000000-0005-0000-0000-000097000000}"/>
    <cellStyle name="Normal 8 2" xfId="107" xr:uid="{00000000-0005-0000-0000-000098000000}"/>
    <cellStyle name="Normal 8 3" xfId="164" xr:uid="{00000000-0005-0000-0000-000099000000}"/>
    <cellStyle name="Normal 9" xfId="79" xr:uid="{00000000-0005-0000-0000-00009A000000}"/>
    <cellStyle name="Normal 9 2" xfId="122" xr:uid="{00000000-0005-0000-0000-00009B000000}"/>
    <cellStyle name="Normal 9 3" xfId="179" xr:uid="{00000000-0005-0000-0000-00009C000000}"/>
    <cellStyle name="Notas 2" xfId="53" xr:uid="{00000000-0005-0000-0000-00009D000000}"/>
    <cellStyle name="Notas 2 2" xfId="81" xr:uid="{00000000-0005-0000-0000-00009E000000}"/>
    <cellStyle name="Notas 2 2 2" xfId="124" xr:uid="{00000000-0005-0000-0000-00009F000000}"/>
    <cellStyle name="Notas 2 2 3" xfId="143" xr:uid="{00000000-0005-0000-0000-0000A0000000}"/>
    <cellStyle name="Notas 2 2 4" xfId="181" xr:uid="{00000000-0005-0000-0000-0000A1000000}"/>
    <cellStyle name="Notas 2 3" xfId="102" xr:uid="{00000000-0005-0000-0000-0000A2000000}"/>
    <cellStyle name="Notas 2 4" xfId="138" xr:uid="{00000000-0005-0000-0000-0000A3000000}"/>
    <cellStyle name="Notas 2 5" xfId="159" xr:uid="{00000000-0005-0000-0000-0000A4000000}"/>
    <cellStyle name="Porcentaje 2" xfId="44" xr:uid="{00000000-0005-0000-0000-0000A5000000}"/>
    <cellStyle name="Porcentaje 2 2" xfId="58" xr:uid="{00000000-0005-0000-0000-0000A6000000}"/>
    <cellStyle name="Porcentaje 2 2 2" xfId="83" xr:uid="{00000000-0005-0000-0000-0000A7000000}"/>
    <cellStyle name="Porcentaje 2 2 2 2" xfId="126" xr:uid="{00000000-0005-0000-0000-0000A8000000}"/>
    <cellStyle name="Porcentaje 2 2 2 3" xfId="183" xr:uid="{00000000-0005-0000-0000-0000A9000000}"/>
    <cellStyle name="Porcentaje 2 2 3" xfId="104" xr:uid="{00000000-0005-0000-0000-0000AA000000}"/>
    <cellStyle name="Porcentaje 2 2 4" xfId="161" xr:uid="{00000000-0005-0000-0000-0000AB000000}"/>
    <cellStyle name="Porcentaje 2 3" xfId="80" xr:uid="{00000000-0005-0000-0000-0000AC000000}"/>
    <cellStyle name="Porcentaje 2 3 2" xfId="123" xr:uid="{00000000-0005-0000-0000-0000AD000000}"/>
    <cellStyle name="Porcentaje 2 3 3" xfId="180" xr:uid="{00000000-0005-0000-0000-0000AE000000}"/>
    <cellStyle name="Porcentaje 2 4" xfId="89" xr:uid="{00000000-0005-0000-0000-0000AF000000}"/>
    <cellStyle name="Porcentaje 2 5" xfId="146" xr:uid="{00000000-0005-0000-0000-0000B0000000}"/>
    <cellStyle name="Porcentaje 3" xfId="55" xr:uid="{00000000-0005-0000-0000-0000B1000000}"/>
    <cellStyle name="Porcentaje 4" xfId="34" xr:uid="{00000000-0005-0000-0000-0000B2000000}"/>
    <cellStyle name="Porcentual 2" xfId="76" xr:uid="{00000000-0005-0000-0000-0000B3000000}"/>
    <cellStyle name="Salida" xfId="8" builtinId="21" customBuiltin="1"/>
    <cellStyle name="Texto de advertencia" xfId="12" builtinId="11" customBuiltin="1"/>
    <cellStyle name="Texto explicativo" xfId="13" builtinId="53" customBuiltin="1"/>
    <cellStyle name="Título 2" xfId="2" builtinId="17" customBuiltin="1"/>
    <cellStyle name="Título 3" xfId="3" builtinId="18" customBuiltin="1"/>
    <cellStyle name="Título 4" xfId="52" xr:uid="{00000000-0005-0000-0000-0000B9000000}"/>
    <cellStyle name="Total" xfId="1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12"/>
  <sheetViews>
    <sheetView workbookViewId="0">
      <selection activeCell="E6" sqref="E6"/>
    </sheetView>
  </sheetViews>
  <sheetFormatPr baseColWidth="10" defaultRowHeight="15" x14ac:dyDescent="0.25"/>
  <cols>
    <col min="2" max="2" width="26.85546875" customWidth="1"/>
    <col min="3" max="3" width="15.5703125" customWidth="1"/>
    <col min="4" max="6" width="20.140625" customWidth="1"/>
    <col min="7" max="7" width="14.7109375" customWidth="1"/>
    <col min="8" max="8" width="15.5703125" customWidth="1"/>
    <col min="9" max="9" width="27.140625" customWidth="1"/>
  </cols>
  <sheetData>
    <row r="3" spans="2:9" x14ac:dyDescent="0.25">
      <c r="B3" s="2" t="s">
        <v>11</v>
      </c>
    </row>
    <row r="4" spans="2:9" ht="15.75" thickBot="1" x14ac:dyDescent="0.3"/>
    <row r="5" spans="2:9" x14ac:dyDescent="0.25">
      <c r="B5" s="1" t="s">
        <v>0</v>
      </c>
      <c r="C5" s="3" t="s">
        <v>1</v>
      </c>
      <c r="D5" s="3" t="s">
        <v>2</v>
      </c>
      <c r="E5" s="3" t="s">
        <v>12</v>
      </c>
      <c r="F5" s="3" t="s">
        <v>13</v>
      </c>
      <c r="G5" s="17" t="s">
        <v>3</v>
      </c>
      <c r="H5" s="3" t="s">
        <v>4</v>
      </c>
      <c r="I5" s="4" t="s">
        <v>14</v>
      </c>
    </row>
    <row r="6" spans="2:9" ht="90" customHeight="1" x14ac:dyDescent="0.25">
      <c r="B6" s="54" t="s">
        <v>5</v>
      </c>
      <c r="C6" s="10" t="s">
        <v>19</v>
      </c>
      <c r="D6" s="10" t="s">
        <v>22</v>
      </c>
      <c r="E6" s="10">
        <v>1467</v>
      </c>
      <c r="F6" s="10">
        <v>5067</v>
      </c>
      <c r="G6" s="18">
        <v>0.66</v>
      </c>
      <c r="H6" s="22">
        <f>E6/F6</f>
        <v>0.28952042628774421</v>
      </c>
      <c r="I6" s="12" t="s">
        <v>21</v>
      </c>
    </row>
    <row r="7" spans="2:9" ht="72.75" customHeight="1" x14ac:dyDescent="0.25">
      <c r="B7" s="54"/>
      <c r="C7" s="14" t="s">
        <v>6</v>
      </c>
      <c r="D7" s="10" t="s">
        <v>23</v>
      </c>
      <c r="E7" s="10">
        <v>2942</v>
      </c>
      <c r="F7" s="10">
        <v>5067</v>
      </c>
      <c r="G7" s="18">
        <v>0.21</v>
      </c>
      <c r="H7" s="11">
        <f>E7/F7</f>
        <v>0.58061969607262676</v>
      </c>
      <c r="I7" s="5"/>
    </row>
    <row r="8" spans="2:9" ht="78.75" customHeight="1" x14ac:dyDescent="0.25">
      <c r="B8" s="9" t="s">
        <v>7</v>
      </c>
      <c r="C8" s="10" t="s">
        <v>8</v>
      </c>
      <c r="D8" s="10" t="s">
        <v>16</v>
      </c>
      <c r="E8" s="10">
        <v>205</v>
      </c>
      <c r="F8" s="10">
        <v>617</v>
      </c>
      <c r="G8" s="18">
        <v>0.1</v>
      </c>
      <c r="H8" s="11">
        <f>E8/F8</f>
        <v>0.33225283630470015</v>
      </c>
      <c r="I8" s="5"/>
    </row>
    <row r="9" spans="2:9" ht="65.25" customHeight="1" x14ac:dyDescent="0.25">
      <c r="B9" s="54" t="s">
        <v>9</v>
      </c>
      <c r="C9" s="57" t="s">
        <v>18</v>
      </c>
      <c r="D9" s="57" t="s">
        <v>17</v>
      </c>
      <c r="E9" s="57">
        <v>0</v>
      </c>
      <c r="F9" s="57">
        <v>195</v>
      </c>
      <c r="G9" s="58">
        <v>0.15</v>
      </c>
      <c r="H9" s="56">
        <f>E9/F9</f>
        <v>0</v>
      </c>
      <c r="I9" s="55"/>
    </row>
    <row r="10" spans="2:9" x14ac:dyDescent="0.25">
      <c r="B10" s="54"/>
      <c r="C10" s="57"/>
      <c r="D10" s="57"/>
      <c r="E10" s="57"/>
      <c r="F10" s="57"/>
      <c r="G10" s="58"/>
      <c r="H10" s="56"/>
      <c r="I10" s="55"/>
    </row>
    <row r="11" spans="2:9" x14ac:dyDescent="0.25">
      <c r="B11" s="9" t="s">
        <v>0</v>
      </c>
      <c r="C11" s="13" t="s">
        <v>1</v>
      </c>
      <c r="D11" s="13" t="s">
        <v>2</v>
      </c>
      <c r="E11" s="13" t="s">
        <v>12</v>
      </c>
      <c r="F11" s="13" t="s">
        <v>13</v>
      </c>
      <c r="G11" s="19" t="s">
        <v>3</v>
      </c>
      <c r="H11" s="13" t="s">
        <v>4</v>
      </c>
      <c r="I11" s="15" t="s">
        <v>14</v>
      </c>
    </row>
    <row r="12" spans="2:9" ht="65.25" customHeight="1" thickBot="1" x14ac:dyDescent="0.3">
      <c r="B12" s="6" t="s">
        <v>20</v>
      </c>
      <c r="C12" s="7" t="s">
        <v>10</v>
      </c>
      <c r="D12" s="7" t="s">
        <v>15</v>
      </c>
      <c r="E12" s="21">
        <v>23538</v>
      </c>
      <c r="F12" s="21">
        <v>171045</v>
      </c>
      <c r="G12" s="20">
        <v>0.09</v>
      </c>
      <c r="H12" s="16">
        <f>E12/F12</f>
        <v>0.13761290888362712</v>
      </c>
      <c r="I12" s="8"/>
    </row>
  </sheetData>
  <mergeCells count="9">
    <mergeCell ref="B6:B7"/>
    <mergeCell ref="I9:I10"/>
    <mergeCell ref="H9:H10"/>
    <mergeCell ref="B9:B10"/>
    <mergeCell ref="C9:C10"/>
    <mergeCell ref="D9:D10"/>
    <mergeCell ref="G9:G10"/>
    <mergeCell ref="F9:F10"/>
    <mergeCell ref="E9:E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9"/>
  <sheetViews>
    <sheetView tabSelected="1" zoomScaleNormal="100" workbookViewId="0">
      <pane xSplit="1" topLeftCell="B1" activePane="topRight" state="frozen"/>
      <selection pane="topRight" activeCell="V16" sqref="V16"/>
    </sheetView>
  </sheetViews>
  <sheetFormatPr baseColWidth="10" defaultColWidth="11.42578125" defaultRowHeight="11.25" x14ac:dyDescent="0.2"/>
  <cols>
    <col min="1" max="1" width="24.85546875" style="30" customWidth="1"/>
    <col min="2" max="2" width="7.28515625" style="32" customWidth="1"/>
    <col min="3" max="27" width="7.28515625" style="25" customWidth="1"/>
    <col min="28" max="16384" width="11.42578125" style="25"/>
  </cols>
  <sheetData>
    <row r="1" spans="1:32" customFormat="1" ht="18.75" x14ac:dyDescent="0.25">
      <c r="A1" s="50" t="s">
        <v>19</v>
      </c>
      <c r="B1" s="32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23"/>
      <c r="AE1" s="23"/>
      <c r="AF1" s="23"/>
    </row>
    <row r="2" spans="1:32" customFormat="1" ht="18.75" customHeight="1" x14ac:dyDescent="0.25">
      <c r="A2" s="49" t="s">
        <v>52</v>
      </c>
      <c r="B2" s="70" t="s">
        <v>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24"/>
      <c r="P2" s="24"/>
      <c r="Q2" s="24"/>
      <c r="R2" s="24"/>
      <c r="S2" s="24"/>
      <c r="T2" s="24"/>
      <c r="U2" s="24"/>
      <c r="V2" s="24"/>
      <c r="W2" s="24"/>
      <c r="X2" s="23"/>
      <c r="Y2" s="23"/>
      <c r="Z2" s="23"/>
      <c r="AA2" s="23"/>
      <c r="AB2" s="23"/>
      <c r="AC2" s="23"/>
      <c r="AD2" s="23"/>
      <c r="AE2" s="23"/>
      <c r="AF2" s="23"/>
    </row>
    <row r="3" spans="1:32" customFormat="1" ht="17.25" customHeight="1" x14ac:dyDescent="0.25">
      <c r="A3" s="49" t="s">
        <v>53</v>
      </c>
      <c r="B3" s="70" t="s">
        <v>43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24"/>
      <c r="O3" s="24"/>
      <c r="P3" s="24"/>
      <c r="Q3" s="24"/>
      <c r="R3" s="24"/>
      <c r="S3" s="24"/>
      <c r="T3" s="24"/>
      <c r="U3" s="24"/>
      <c r="V3" s="24"/>
      <c r="W3" s="24"/>
      <c r="X3" s="23"/>
      <c r="Y3" s="23"/>
      <c r="Z3" s="23"/>
      <c r="AA3" s="23"/>
      <c r="AB3" s="23"/>
      <c r="AC3" s="23"/>
      <c r="AD3" s="23"/>
      <c r="AE3" s="23"/>
      <c r="AF3" s="23"/>
    </row>
    <row r="4" spans="1:32" customFormat="1" ht="27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24"/>
      <c r="P4" s="24"/>
      <c r="Q4" s="24"/>
      <c r="R4" s="24"/>
      <c r="S4" s="24"/>
      <c r="T4" s="24"/>
      <c r="U4" s="24"/>
      <c r="V4" s="24"/>
      <c r="W4" s="24"/>
      <c r="X4" s="23"/>
      <c r="Y4" s="23"/>
      <c r="Z4" s="23"/>
      <c r="AA4" s="23"/>
      <c r="AB4" s="23"/>
      <c r="AC4" s="23"/>
      <c r="AD4" s="23"/>
      <c r="AE4" s="23"/>
      <c r="AF4" s="23"/>
    </row>
    <row r="7" spans="1:32" s="26" customFormat="1" ht="12.75" x14ac:dyDescent="0.25">
      <c r="A7" s="35" t="s">
        <v>48</v>
      </c>
      <c r="B7" s="59" t="s">
        <v>24</v>
      </c>
      <c r="C7" s="59"/>
      <c r="D7" s="59" t="s">
        <v>25</v>
      </c>
      <c r="E7" s="59"/>
      <c r="F7" s="59" t="s">
        <v>26</v>
      </c>
      <c r="G7" s="59"/>
      <c r="H7" s="59" t="s">
        <v>27</v>
      </c>
      <c r="I7" s="59"/>
      <c r="J7" s="59" t="s">
        <v>28</v>
      </c>
      <c r="K7" s="59"/>
      <c r="L7" s="59" t="s">
        <v>29</v>
      </c>
      <c r="M7" s="59"/>
      <c r="N7" s="59" t="s">
        <v>30</v>
      </c>
      <c r="O7" s="59"/>
      <c r="P7" s="59" t="s">
        <v>31</v>
      </c>
      <c r="Q7" s="59"/>
      <c r="R7" s="59" t="s">
        <v>32</v>
      </c>
      <c r="S7" s="59"/>
      <c r="T7" s="59" t="s">
        <v>33</v>
      </c>
      <c r="U7" s="59"/>
      <c r="V7" s="59" t="s">
        <v>34</v>
      </c>
      <c r="W7" s="59"/>
      <c r="X7" s="59" t="s">
        <v>35</v>
      </c>
      <c r="Y7" s="59"/>
      <c r="Z7" s="59" t="s">
        <v>36</v>
      </c>
      <c r="AA7" s="59"/>
    </row>
    <row r="8" spans="1:32" ht="12.75" x14ac:dyDescent="0.2">
      <c r="A8" s="60" t="s">
        <v>49</v>
      </c>
      <c r="B8" s="27">
        <v>669</v>
      </c>
      <c r="C8" s="62">
        <f>B8/B9*100</f>
        <v>49.702823179791977</v>
      </c>
      <c r="D8" s="27">
        <v>533</v>
      </c>
      <c r="E8" s="62">
        <f>D8/D9*100</f>
        <v>50.330500472143534</v>
      </c>
      <c r="F8" s="27">
        <v>407</v>
      </c>
      <c r="G8" s="62">
        <f>F8/F9*100</f>
        <v>47.325581395348834</v>
      </c>
      <c r="H8" s="27">
        <v>620</v>
      </c>
      <c r="I8" s="62">
        <f>H8/H9*100</f>
        <v>45.090909090909093</v>
      </c>
      <c r="J8" s="27">
        <v>667</v>
      </c>
      <c r="K8" s="62">
        <f>J8/J9*100</f>
        <v>46.031746031746032</v>
      </c>
      <c r="L8" s="27">
        <v>583</v>
      </c>
      <c r="M8" s="62">
        <f>L8/L9*100</f>
        <v>41.912293314162476</v>
      </c>
      <c r="N8" s="27">
        <v>900</v>
      </c>
      <c r="O8" s="62">
        <f>N8/N9*100</f>
        <v>35.128805620608901</v>
      </c>
      <c r="P8" s="27">
        <v>1166</v>
      </c>
      <c r="Q8" s="62">
        <f>P8/P9*100</f>
        <v>50.58568329718004</v>
      </c>
      <c r="R8" s="27">
        <v>892</v>
      </c>
      <c r="S8" s="62">
        <f>R8/R9*100</f>
        <v>43.175217812197481</v>
      </c>
      <c r="T8" s="27">
        <v>829</v>
      </c>
      <c r="U8" s="62">
        <f>T8/T9*100</f>
        <v>46.081156197887715</v>
      </c>
      <c r="V8" s="27">
        <v>791</v>
      </c>
      <c r="W8" s="62">
        <f>V8/V9*100</f>
        <v>51.098191214470276</v>
      </c>
      <c r="X8" s="27"/>
      <c r="Y8" s="62" t="e">
        <f>X8/X9*100</f>
        <v>#DIV/0!</v>
      </c>
      <c r="Z8" s="28">
        <f t="shared" ref="Z8:Z15" si="0">(B8+D8+F8+H8+J8+L8+N8+P8+R8+T8+V8+X8)</f>
        <v>8057</v>
      </c>
      <c r="AA8" s="62">
        <f t="shared" ref="AA8" si="1">(Z8/Z9)*100</f>
        <v>45.365990990990987</v>
      </c>
    </row>
    <row r="9" spans="1:32" ht="12.75" x14ac:dyDescent="0.2">
      <c r="A9" s="60"/>
      <c r="B9" s="27">
        <v>1346</v>
      </c>
      <c r="C9" s="62"/>
      <c r="D9" s="27">
        <v>1059</v>
      </c>
      <c r="E9" s="62"/>
      <c r="F9" s="27">
        <v>860</v>
      </c>
      <c r="G9" s="62"/>
      <c r="H9" s="27">
        <v>1375</v>
      </c>
      <c r="I9" s="62"/>
      <c r="J9" s="27">
        <v>1449</v>
      </c>
      <c r="K9" s="62"/>
      <c r="L9" s="27">
        <v>1391</v>
      </c>
      <c r="M9" s="62"/>
      <c r="N9" s="27">
        <v>2562</v>
      </c>
      <c r="O9" s="62"/>
      <c r="P9" s="27">
        <v>2305</v>
      </c>
      <c r="Q9" s="62"/>
      <c r="R9" s="27">
        <v>2066</v>
      </c>
      <c r="S9" s="62"/>
      <c r="T9" s="27">
        <v>1799</v>
      </c>
      <c r="U9" s="62"/>
      <c r="V9" s="27">
        <v>1548</v>
      </c>
      <c r="W9" s="62"/>
      <c r="X9" s="27"/>
      <c r="Y9" s="62"/>
      <c r="Z9" s="29">
        <f t="shared" si="0"/>
        <v>17760</v>
      </c>
      <c r="AA9" s="62"/>
    </row>
    <row r="10" spans="1:32" ht="12.75" x14ac:dyDescent="0.2">
      <c r="A10" s="63" t="s">
        <v>51</v>
      </c>
      <c r="B10" s="33">
        <v>80</v>
      </c>
      <c r="C10" s="61">
        <f>B10/B11*100</f>
        <v>64.516129032258064</v>
      </c>
      <c r="D10" s="33">
        <v>65</v>
      </c>
      <c r="E10" s="61">
        <f>D10/D11*100</f>
        <v>46.762589928057551</v>
      </c>
      <c r="F10" s="33">
        <v>52</v>
      </c>
      <c r="G10" s="61">
        <f>F10/F11*100</f>
        <v>42.97520661157025</v>
      </c>
      <c r="H10" s="33">
        <v>52</v>
      </c>
      <c r="I10" s="61">
        <f>H10/H11*100</f>
        <v>42.622950819672127</v>
      </c>
      <c r="J10" s="33">
        <v>191</v>
      </c>
      <c r="K10" s="61">
        <f>J10/J11*100</f>
        <v>45.803357314148677</v>
      </c>
      <c r="L10" s="33">
        <v>84</v>
      </c>
      <c r="M10" s="61">
        <f>L10/L11*100</f>
        <v>43.97905759162304</v>
      </c>
      <c r="N10" s="33">
        <v>81</v>
      </c>
      <c r="O10" s="61">
        <f>N10/N11*100</f>
        <v>36.986301369863014</v>
      </c>
      <c r="P10" s="33">
        <v>56</v>
      </c>
      <c r="Q10" s="61">
        <f>P10/P11*100</f>
        <v>42.424242424242422</v>
      </c>
      <c r="R10" s="33">
        <v>39</v>
      </c>
      <c r="S10" s="61">
        <f>R10/R11*100</f>
        <v>28.467153284671532</v>
      </c>
      <c r="T10" s="33">
        <v>49</v>
      </c>
      <c r="U10" s="61">
        <f>T10/T11*100</f>
        <v>32.026143790849673</v>
      </c>
      <c r="V10" s="33">
        <v>54</v>
      </c>
      <c r="W10" s="61">
        <f>V10/V11*100</f>
        <v>39.416058394160586</v>
      </c>
      <c r="X10" s="33"/>
      <c r="Y10" s="61" t="e">
        <f>X10/X11*100</f>
        <v>#DIV/0!</v>
      </c>
      <c r="Z10" s="34">
        <f t="shared" si="0"/>
        <v>803</v>
      </c>
      <c r="AA10" s="61">
        <f t="shared" ref="AA10" si="2">(Z10/Z11)*100</f>
        <v>42.441860465116278</v>
      </c>
    </row>
    <row r="11" spans="1:32" ht="12.75" x14ac:dyDescent="0.2">
      <c r="A11" s="63"/>
      <c r="B11" s="33">
        <v>124</v>
      </c>
      <c r="C11" s="61"/>
      <c r="D11" s="33">
        <v>139</v>
      </c>
      <c r="E11" s="61"/>
      <c r="F11" s="33">
        <v>121</v>
      </c>
      <c r="G11" s="61"/>
      <c r="H11" s="33">
        <v>122</v>
      </c>
      <c r="I11" s="61"/>
      <c r="J11" s="33">
        <v>417</v>
      </c>
      <c r="K11" s="61"/>
      <c r="L11" s="33">
        <v>191</v>
      </c>
      <c r="M11" s="61"/>
      <c r="N11" s="33">
        <v>219</v>
      </c>
      <c r="O11" s="61"/>
      <c r="P11" s="33">
        <v>132</v>
      </c>
      <c r="Q11" s="61"/>
      <c r="R11" s="33">
        <v>137</v>
      </c>
      <c r="S11" s="61"/>
      <c r="T11" s="33">
        <v>153</v>
      </c>
      <c r="U11" s="61"/>
      <c r="V11" s="33">
        <v>137</v>
      </c>
      <c r="W11" s="61"/>
      <c r="X11" s="33"/>
      <c r="Y11" s="61"/>
      <c r="Z11" s="34">
        <f t="shared" si="0"/>
        <v>1892</v>
      </c>
      <c r="AA11" s="61"/>
    </row>
    <row r="12" spans="1:32" ht="12.75" x14ac:dyDescent="0.2">
      <c r="A12" s="60" t="s">
        <v>50</v>
      </c>
      <c r="B12" s="27">
        <v>67</v>
      </c>
      <c r="C12" s="62">
        <f>B12/B13*100</f>
        <v>35.449735449735449</v>
      </c>
      <c r="D12" s="27">
        <v>55</v>
      </c>
      <c r="E12" s="62">
        <f>D12/D13*100</f>
        <v>43.30708661417323</v>
      </c>
      <c r="F12" s="27">
        <v>46</v>
      </c>
      <c r="G12" s="62">
        <f>F12/F13*100</f>
        <v>25.414364640883981</v>
      </c>
      <c r="H12" s="27">
        <v>141</v>
      </c>
      <c r="I12" s="62">
        <f>H12/H13*100</f>
        <v>56.175298804780873</v>
      </c>
      <c r="J12" s="27">
        <v>153</v>
      </c>
      <c r="K12" s="62">
        <f>J12/J13*100</f>
        <v>38.931297709923662</v>
      </c>
      <c r="L12" s="27">
        <v>70</v>
      </c>
      <c r="M12" s="62">
        <f>L12/L13*100</f>
        <v>23.026315789473685</v>
      </c>
      <c r="N12" s="27">
        <v>71</v>
      </c>
      <c r="O12" s="62">
        <f>N12/N13*100</f>
        <v>24.398625429553263</v>
      </c>
      <c r="P12" s="27">
        <v>56</v>
      </c>
      <c r="Q12" s="62">
        <f>P12/P13*100</f>
        <v>16.519174041297934</v>
      </c>
      <c r="R12" s="27">
        <v>92</v>
      </c>
      <c r="S12" s="62">
        <f>R12/R13*100</f>
        <v>27.138643067846608</v>
      </c>
      <c r="T12" s="27">
        <v>54</v>
      </c>
      <c r="U12" s="62">
        <f>T12/T13*100</f>
        <v>51.923076923076927</v>
      </c>
      <c r="V12" s="27">
        <v>37</v>
      </c>
      <c r="W12" s="62">
        <f>V12/V13*100</f>
        <v>28.244274809160309</v>
      </c>
      <c r="X12" s="27"/>
      <c r="Y12" s="62" t="e">
        <f>X12/X13*100</f>
        <v>#DIV/0!</v>
      </c>
      <c r="Z12" s="28">
        <f t="shared" si="0"/>
        <v>842</v>
      </c>
      <c r="AA12" s="62">
        <f t="shared" ref="AA12" si="3">(Z12/Z13)*100</f>
        <v>31.785579463948661</v>
      </c>
    </row>
    <row r="13" spans="1:32" ht="12.75" x14ac:dyDescent="0.2">
      <c r="A13" s="60"/>
      <c r="B13" s="27">
        <v>189</v>
      </c>
      <c r="C13" s="62"/>
      <c r="D13" s="27">
        <v>127</v>
      </c>
      <c r="E13" s="62"/>
      <c r="F13" s="27">
        <v>181</v>
      </c>
      <c r="G13" s="62"/>
      <c r="H13" s="27">
        <v>251</v>
      </c>
      <c r="I13" s="62"/>
      <c r="J13" s="27">
        <v>393</v>
      </c>
      <c r="K13" s="62"/>
      <c r="L13" s="27">
        <v>304</v>
      </c>
      <c r="M13" s="62"/>
      <c r="N13" s="27">
        <v>291</v>
      </c>
      <c r="O13" s="62"/>
      <c r="P13" s="27">
        <v>339</v>
      </c>
      <c r="Q13" s="62"/>
      <c r="R13" s="27">
        <v>339</v>
      </c>
      <c r="S13" s="62"/>
      <c r="T13" s="27">
        <v>104</v>
      </c>
      <c r="U13" s="62"/>
      <c r="V13" s="27">
        <v>131</v>
      </c>
      <c r="W13" s="62"/>
      <c r="X13" s="27"/>
      <c r="Y13" s="62"/>
      <c r="Z13" s="29">
        <f t="shared" si="0"/>
        <v>2649</v>
      </c>
      <c r="AA13" s="62"/>
    </row>
    <row r="14" spans="1:32" ht="12.75" x14ac:dyDescent="0.2">
      <c r="A14" s="63" t="s">
        <v>45</v>
      </c>
      <c r="B14" s="33">
        <v>51</v>
      </c>
      <c r="C14" s="64">
        <f>B14/B15*100</f>
        <v>54.255319148936167</v>
      </c>
      <c r="D14" s="33">
        <v>43</v>
      </c>
      <c r="E14" s="64">
        <f>D14/D15*100</f>
        <v>58.904109589041099</v>
      </c>
      <c r="F14" s="33">
        <v>21</v>
      </c>
      <c r="G14" s="64">
        <f>F14/F15*100</f>
        <v>45.652173913043477</v>
      </c>
      <c r="H14" s="33">
        <v>53</v>
      </c>
      <c r="I14" s="64">
        <f>H14/H15*100</f>
        <v>37.06293706293706</v>
      </c>
      <c r="J14" s="33">
        <v>113</v>
      </c>
      <c r="K14" s="64">
        <f>J14/J15*100</f>
        <v>42.803030303030305</v>
      </c>
      <c r="L14" s="33">
        <v>86</v>
      </c>
      <c r="M14" s="64">
        <f>L14/L15*100</f>
        <v>48.863636363636367</v>
      </c>
      <c r="N14" s="33">
        <v>30</v>
      </c>
      <c r="O14" s="61">
        <f>N14/N15*100</f>
        <v>34.090909090909086</v>
      </c>
      <c r="P14" s="33">
        <v>35</v>
      </c>
      <c r="Q14" s="61">
        <f>P14/P15*100</f>
        <v>35.353535353535356</v>
      </c>
      <c r="R14" s="33">
        <v>68</v>
      </c>
      <c r="S14" s="61">
        <f>R14/R15*100</f>
        <v>51.127819548872175</v>
      </c>
      <c r="T14" s="33">
        <v>102</v>
      </c>
      <c r="U14" s="61">
        <f>T14/T15*100</f>
        <v>56.666666666666664</v>
      </c>
      <c r="V14" s="33">
        <v>26</v>
      </c>
      <c r="W14" s="61">
        <f>V14/V15*100</f>
        <v>21.138211382113823</v>
      </c>
      <c r="X14" s="33"/>
      <c r="Y14" s="61" t="e">
        <f>X14/X15*100</f>
        <v>#DIV/0!</v>
      </c>
      <c r="Z14" s="34">
        <f t="shared" si="0"/>
        <v>628</v>
      </c>
      <c r="AA14" s="61">
        <f t="shared" ref="AA14" si="4">(Z14/Z15)*100</f>
        <v>44.256518675123324</v>
      </c>
    </row>
    <row r="15" spans="1:32" ht="13.5" thickBot="1" x14ac:dyDescent="0.25">
      <c r="A15" s="63"/>
      <c r="B15" s="33">
        <v>94</v>
      </c>
      <c r="C15" s="65"/>
      <c r="D15" s="33">
        <v>73</v>
      </c>
      <c r="E15" s="65"/>
      <c r="F15" s="33">
        <v>46</v>
      </c>
      <c r="G15" s="65"/>
      <c r="H15" s="33">
        <v>143</v>
      </c>
      <c r="I15" s="65"/>
      <c r="J15" s="33">
        <v>264</v>
      </c>
      <c r="K15" s="65"/>
      <c r="L15" s="33">
        <v>176</v>
      </c>
      <c r="M15" s="65"/>
      <c r="N15" s="33">
        <v>88</v>
      </c>
      <c r="O15" s="61"/>
      <c r="P15" s="33">
        <v>99</v>
      </c>
      <c r="Q15" s="61"/>
      <c r="R15" s="33">
        <v>133</v>
      </c>
      <c r="S15" s="61"/>
      <c r="T15" s="33">
        <v>180</v>
      </c>
      <c r="U15" s="61"/>
      <c r="V15" s="33">
        <v>123</v>
      </c>
      <c r="W15" s="61"/>
      <c r="X15" s="33"/>
      <c r="Y15" s="61"/>
      <c r="Z15" s="34">
        <f t="shared" si="0"/>
        <v>1419</v>
      </c>
      <c r="AA15" s="61"/>
    </row>
    <row r="16" spans="1:32" ht="13.5" thickBot="1" x14ac:dyDescent="0.25">
      <c r="A16" s="71" t="s">
        <v>47</v>
      </c>
      <c r="B16" s="36">
        <f>B8+B10+B12+B14</f>
        <v>867</v>
      </c>
      <c r="C16" s="66">
        <f>B16/B17*100</f>
        <v>49.458071876782661</v>
      </c>
      <c r="D16" s="36">
        <f>D8+D10+D12+D14</f>
        <v>696</v>
      </c>
      <c r="E16" s="66">
        <f>D16/D17*100</f>
        <v>49.785407725321889</v>
      </c>
      <c r="F16" s="36">
        <f>F8+F10+F12+F14</f>
        <v>526</v>
      </c>
      <c r="G16" s="66">
        <f>F16/F17*100</f>
        <v>43.543046357615893</v>
      </c>
      <c r="H16" s="36">
        <f>H8+H10+H12+H14</f>
        <v>866</v>
      </c>
      <c r="I16" s="66">
        <f>H16/H17*100</f>
        <v>45.795875198307776</v>
      </c>
      <c r="J16" s="36">
        <f>J8+J10+J12+J14</f>
        <v>1124</v>
      </c>
      <c r="K16" s="66">
        <f>J16/J17*100</f>
        <v>44.550138723741576</v>
      </c>
      <c r="L16" s="36">
        <f>L8+L10+L12+L14</f>
        <v>823</v>
      </c>
      <c r="M16" s="66">
        <f>L16/L17*100</f>
        <v>39.912706110572259</v>
      </c>
      <c r="N16" s="36">
        <f>N8+N10+N12+N14</f>
        <v>1082</v>
      </c>
      <c r="O16" s="66">
        <f>N16/N17*100</f>
        <v>34.24050632911392</v>
      </c>
      <c r="P16" s="36">
        <f>P8+P10+P12+P14</f>
        <v>1313</v>
      </c>
      <c r="Q16" s="66">
        <f>P16/P17*100</f>
        <v>45.669565217391309</v>
      </c>
      <c r="R16" s="36">
        <f>R8+R10+R12+R14</f>
        <v>1091</v>
      </c>
      <c r="S16" s="66">
        <f>R16/R17*100</f>
        <v>40.785046728971963</v>
      </c>
      <c r="T16" s="36">
        <f>T8+T10+T12+T14</f>
        <v>1034</v>
      </c>
      <c r="U16" s="66">
        <f>T16/T17*100</f>
        <v>46.243291592128799</v>
      </c>
      <c r="V16" s="36">
        <f>V8+V10+V12+V14</f>
        <v>908</v>
      </c>
      <c r="W16" s="66">
        <f>V16/V17*100</f>
        <v>46.828261990716861</v>
      </c>
      <c r="X16" s="36">
        <f>X8+X10+X12+X14</f>
        <v>0</v>
      </c>
      <c r="Y16" s="66" t="e">
        <f>X16/X17*100</f>
        <v>#DIV/0!</v>
      </c>
      <c r="Z16" s="36">
        <f>Z8+Z10+Z12+Z14</f>
        <v>10330</v>
      </c>
      <c r="AA16" s="68">
        <f>Z16/Z17*100</f>
        <v>43.549747048903882</v>
      </c>
    </row>
    <row r="17" spans="1:27" ht="13.5" thickBot="1" x14ac:dyDescent="0.25">
      <c r="A17" s="72"/>
      <c r="B17" s="48">
        <f>B9+B11+B13+B15</f>
        <v>1753</v>
      </c>
      <c r="C17" s="67"/>
      <c r="D17" s="48">
        <f>D9+D11+D13+D15</f>
        <v>1398</v>
      </c>
      <c r="E17" s="67"/>
      <c r="F17" s="48">
        <f>F9+F11+F13+F15</f>
        <v>1208</v>
      </c>
      <c r="G17" s="67"/>
      <c r="H17" s="48">
        <f>H9+H11+H13+H15</f>
        <v>1891</v>
      </c>
      <c r="I17" s="67"/>
      <c r="J17" s="48">
        <f>J9+J11+J13+J15</f>
        <v>2523</v>
      </c>
      <c r="K17" s="67"/>
      <c r="L17" s="48">
        <f>L9+L11+L13+L15</f>
        <v>2062</v>
      </c>
      <c r="M17" s="67"/>
      <c r="N17" s="48">
        <f>N9+N11+N13+N15</f>
        <v>3160</v>
      </c>
      <c r="O17" s="67"/>
      <c r="P17" s="48">
        <f>P9+P11+P13+P15</f>
        <v>2875</v>
      </c>
      <c r="Q17" s="67"/>
      <c r="R17" s="48">
        <f>R9+R11+R13+R15</f>
        <v>2675</v>
      </c>
      <c r="S17" s="67"/>
      <c r="T17" s="48">
        <f>T9+T11+T13+T15</f>
        <v>2236</v>
      </c>
      <c r="U17" s="67"/>
      <c r="V17" s="48">
        <f>V9+V11+V13+V15</f>
        <v>1939</v>
      </c>
      <c r="W17" s="67"/>
      <c r="X17" s="48">
        <f>X9+X11+X13+X15</f>
        <v>0</v>
      </c>
      <c r="Y17" s="67"/>
      <c r="Z17" s="48">
        <f>Z9+Z11+Z13+Z15</f>
        <v>23720</v>
      </c>
      <c r="AA17" s="69"/>
    </row>
    <row r="19" spans="1:27" x14ac:dyDescent="0.2">
      <c r="A19" s="51" t="s">
        <v>54</v>
      </c>
    </row>
  </sheetData>
  <mergeCells count="86">
    <mergeCell ref="B2:N2"/>
    <mergeCell ref="B3:M3"/>
    <mergeCell ref="E12:E13"/>
    <mergeCell ref="E14:E15"/>
    <mergeCell ref="M16:M17"/>
    <mergeCell ref="K14:K15"/>
    <mergeCell ref="M14:M15"/>
    <mergeCell ref="G16:G17"/>
    <mergeCell ref="I16:I17"/>
    <mergeCell ref="I12:I13"/>
    <mergeCell ref="I14:I15"/>
    <mergeCell ref="K12:K13"/>
    <mergeCell ref="C10:C11"/>
    <mergeCell ref="A4:N4"/>
    <mergeCell ref="N7:O7"/>
    <mergeCell ref="A16:A17"/>
    <mergeCell ref="C16:C17"/>
    <mergeCell ref="E16:E17"/>
    <mergeCell ref="AA16:AA17"/>
    <mergeCell ref="O16:O17"/>
    <mergeCell ref="Q16:Q17"/>
    <mergeCell ref="S16:S17"/>
    <mergeCell ref="U16:U17"/>
    <mergeCell ref="W16:W17"/>
    <mergeCell ref="Y16:Y17"/>
    <mergeCell ref="K16:K17"/>
    <mergeCell ref="Y14:Y15"/>
    <mergeCell ref="AA14:AA15"/>
    <mergeCell ref="AA12:AA13"/>
    <mergeCell ref="A14:A15"/>
    <mergeCell ref="C14:C15"/>
    <mergeCell ref="O14:O15"/>
    <mergeCell ref="O12:O13"/>
    <mergeCell ref="Q12:Q13"/>
    <mergeCell ref="S12:S13"/>
    <mergeCell ref="U12:U13"/>
    <mergeCell ref="W12:W13"/>
    <mergeCell ref="Y12:Y13"/>
    <mergeCell ref="G12:G13"/>
    <mergeCell ref="G14:G15"/>
    <mergeCell ref="M12:M13"/>
    <mergeCell ref="Q14:Q15"/>
    <mergeCell ref="W8:W9"/>
    <mergeCell ref="S14:S15"/>
    <mergeCell ref="U14:U15"/>
    <mergeCell ref="W14:W15"/>
    <mergeCell ref="A12:A13"/>
    <mergeCell ref="C12:C13"/>
    <mergeCell ref="C8:C9"/>
    <mergeCell ref="I8:I9"/>
    <mergeCell ref="O10:O11"/>
    <mergeCell ref="Q10:Q11"/>
    <mergeCell ref="S10:S11"/>
    <mergeCell ref="G10:G11"/>
    <mergeCell ref="I10:I11"/>
    <mergeCell ref="K10:K11"/>
    <mergeCell ref="M10:M11"/>
    <mergeCell ref="E8:E9"/>
    <mergeCell ref="E10:E11"/>
    <mergeCell ref="L7:M7"/>
    <mergeCell ref="Y8:Y9"/>
    <mergeCell ref="AA8:AA9"/>
    <mergeCell ref="A10:A11"/>
    <mergeCell ref="K8:K9"/>
    <mergeCell ref="M8:M9"/>
    <mergeCell ref="O8:O9"/>
    <mergeCell ref="Q8:Q9"/>
    <mergeCell ref="S8:S9"/>
    <mergeCell ref="U8:U9"/>
    <mergeCell ref="Y10:Y11"/>
    <mergeCell ref="AA10:AA11"/>
    <mergeCell ref="U10:U11"/>
    <mergeCell ref="W10:W11"/>
    <mergeCell ref="G8:G9"/>
    <mergeCell ref="A8:A9"/>
    <mergeCell ref="B7:C7"/>
    <mergeCell ref="D7:E7"/>
    <mergeCell ref="F7:G7"/>
    <mergeCell ref="H7:I7"/>
    <mergeCell ref="J7:K7"/>
    <mergeCell ref="Z7:AA7"/>
    <mergeCell ref="T7:U7"/>
    <mergeCell ref="V7:W7"/>
    <mergeCell ref="X7:Y7"/>
    <mergeCell ref="P7:Q7"/>
    <mergeCell ref="R7:S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0"/>
  <sheetViews>
    <sheetView workbookViewId="0">
      <selection activeCell="V16" sqref="V16"/>
    </sheetView>
  </sheetViews>
  <sheetFormatPr baseColWidth="10" defaultColWidth="11.42578125" defaultRowHeight="11.25" x14ac:dyDescent="0.2"/>
  <cols>
    <col min="1" max="1" width="24.85546875" style="30" customWidth="1"/>
    <col min="2" max="2" width="8.28515625" style="31" customWidth="1"/>
    <col min="3" max="3" width="7.28515625" style="32" customWidth="1"/>
    <col min="4" max="28" width="7.28515625" style="25" customWidth="1"/>
    <col min="29" max="16384" width="11.42578125" style="25"/>
  </cols>
  <sheetData>
    <row r="1" spans="1:33" customFormat="1" ht="18.75" x14ac:dyDescent="0.25">
      <c r="A1" s="50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23"/>
      <c r="AF1" s="23"/>
      <c r="AG1" s="23"/>
    </row>
    <row r="2" spans="1:33" customFormat="1" ht="22.5" customHeight="1" x14ac:dyDescent="0.25">
      <c r="A2" s="49" t="s">
        <v>52</v>
      </c>
      <c r="B2" s="70" t="s">
        <v>38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8"/>
      <c r="O2" s="24"/>
      <c r="P2" s="24"/>
      <c r="Q2" s="24"/>
      <c r="R2" s="24"/>
      <c r="S2" s="24"/>
      <c r="T2" s="24"/>
      <c r="U2" s="24"/>
      <c r="V2" s="24"/>
      <c r="W2" s="24"/>
      <c r="X2" s="24"/>
      <c r="Y2" s="23"/>
      <c r="Z2" s="23"/>
      <c r="AA2" s="23"/>
      <c r="AB2" s="23"/>
      <c r="AC2" s="23"/>
      <c r="AD2" s="23"/>
      <c r="AE2" s="23"/>
      <c r="AF2" s="23"/>
      <c r="AG2" s="23"/>
    </row>
    <row r="3" spans="1:33" ht="15" x14ac:dyDescent="0.25">
      <c r="A3" s="49" t="s">
        <v>53</v>
      </c>
      <c r="B3" s="46" t="s">
        <v>37</v>
      </c>
      <c r="C3" s="41"/>
      <c r="D3" s="2"/>
      <c r="E3" s="2"/>
      <c r="F3" s="2"/>
    </row>
    <row r="4" spans="1:33" ht="15" x14ac:dyDescent="0.25">
      <c r="A4" s="39"/>
      <c r="B4" s="40"/>
      <c r="C4" s="41"/>
      <c r="D4" s="2"/>
      <c r="E4" s="2"/>
      <c r="F4" s="2"/>
    </row>
    <row r="5" spans="1:33" ht="15" x14ac:dyDescent="0.25">
      <c r="A5" s="39"/>
      <c r="B5" s="40"/>
      <c r="C5" s="41"/>
      <c r="D5" s="2"/>
      <c r="E5" s="2"/>
      <c r="F5" s="2"/>
    </row>
    <row r="7" spans="1:33" s="26" customFormat="1" ht="12.75" x14ac:dyDescent="0.25">
      <c r="A7" s="35" t="s">
        <v>48</v>
      </c>
      <c r="B7" s="59" t="s">
        <v>24</v>
      </c>
      <c r="C7" s="59"/>
      <c r="D7" s="59" t="s">
        <v>25</v>
      </c>
      <c r="E7" s="59"/>
      <c r="F7" s="59" t="s">
        <v>26</v>
      </c>
      <c r="G7" s="59"/>
      <c r="H7" s="59" t="s">
        <v>27</v>
      </c>
      <c r="I7" s="59"/>
      <c r="J7" s="59" t="s">
        <v>28</v>
      </c>
      <c r="K7" s="59"/>
      <c r="L7" s="59" t="s">
        <v>29</v>
      </c>
      <c r="M7" s="59"/>
      <c r="N7" s="59" t="s">
        <v>30</v>
      </c>
      <c r="O7" s="59"/>
      <c r="P7" s="59" t="s">
        <v>31</v>
      </c>
      <c r="Q7" s="59"/>
      <c r="R7" s="59" t="s">
        <v>32</v>
      </c>
      <c r="S7" s="59"/>
      <c r="T7" s="59" t="s">
        <v>33</v>
      </c>
      <c r="U7" s="59"/>
      <c r="V7" s="59" t="s">
        <v>34</v>
      </c>
      <c r="W7" s="59"/>
      <c r="X7" s="59" t="s">
        <v>35</v>
      </c>
      <c r="Y7" s="59"/>
      <c r="Z7" s="59" t="s">
        <v>36</v>
      </c>
      <c r="AA7" s="59"/>
    </row>
    <row r="8" spans="1:33" ht="12.75" x14ac:dyDescent="0.2">
      <c r="A8" s="60" t="s">
        <v>49</v>
      </c>
      <c r="B8" s="27">
        <v>164</v>
      </c>
      <c r="C8" s="62">
        <f>B8/B9*100</f>
        <v>12.184249628528974</v>
      </c>
      <c r="D8" s="27">
        <v>166</v>
      </c>
      <c r="E8" s="62">
        <f>D8/D9*100</f>
        <v>15.675165250236073</v>
      </c>
      <c r="F8" s="27">
        <v>141</v>
      </c>
      <c r="G8" s="62">
        <f>F8/F9*100</f>
        <v>16.395348837209305</v>
      </c>
      <c r="H8" s="27">
        <v>204</v>
      </c>
      <c r="I8" s="62">
        <f>H8/H9*100</f>
        <v>14.836363636363636</v>
      </c>
      <c r="J8" s="27">
        <v>137</v>
      </c>
      <c r="K8" s="62">
        <f>J8/J9*100</f>
        <v>9.4547964113181511</v>
      </c>
      <c r="L8" s="27">
        <v>132</v>
      </c>
      <c r="M8" s="62">
        <f>L8/L9*100</f>
        <v>9.4895758447160325</v>
      </c>
      <c r="N8" s="27">
        <v>581</v>
      </c>
      <c r="O8" s="62">
        <f>N8/N9*100</f>
        <v>22.6775956284153</v>
      </c>
      <c r="P8" s="27">
        <v>304</v>
      </c>
      <c r="Q8" s="62">
        <f>P8/P9*100</f>
        <v>13.188720173535792</v>
      </c>
      <c r="R8" s="27">
        <v>315</v>
      </c>
      <c r="S8" s="62">
        <f>R8/R9*100</f>
        <v>15.246853823814133</v>
      </c>
      <c r="T8" s="27">
        <v>314</v>
      </c>
      <c r="U8" s="62">
        <f>T8/T9*100</f>
        <v>17.454141189549748</v>
      </c>
      <c r="V8" s="27">
        <v>233</v>
      </c>
      <c r="W8" s="62">
        <f>V8/V9*100</f>
        <v>15.051679586563308</v>
      </c>
      <c r="X8" s="27"/>
      <c r="Y8" s="62" t="e">
        <f>X8/X9*100</f>
        <v>#DIV/0!</v>
      </c>
      <c r="Z8" s="28">
        <f t="shared" ref="Z8:Z15" si="0">(B8+D8+F8+H8+J8+L8+N8+P8+R8+T8+V8+X8)</f>
        <v>2691</v>
      </c>
      <c r="AA8" s="62">
        <f t="shared" ref="AA8" si="1">(Z8/Z9)*100</f>
        <v>15.152027027027026</v>
      </c>
    </row>
    <row r="9" spans="1:33" ht="12.75" x14ac:dyDescent="0.2">
      <c r="A9" s="60"/>
      <c r="B9" s="27">
        <v>1346</v>
      </c>
      <c r="C9" s="62"/>
      <c r="D9" s="27">
        <v>1059</v>
      </c>
      <c r="E9" s="62"/>
      <c r="F9" s="27">
        <v>860</v>
      </c>
      <c r="G9" s="62"/>
      <c r="H9" s="27">
        <v>1375</v>
      </c>
      <c r="I9" s="62"/>
      <c r="J9" s="27">
        <v>1449</v>
      </c>
      <c r="K9" s="62"/>
      <c r="L9" s="27">
        <v>1391</v>
      </c>
      <c r="M9" s="62"/>
      <c r="N9" s="27">
        <v>2562</v>
      </c>
      <c r="O9" s="62"/>
      <c r="P9" s="27">
        <v>2305</v>
      </c>
      <c r="Q9" s="62"/>
      <c r="R9" s="27">
        <v>2066</v>
      </c>
      <c r="S9" s="62"/>
      <c r="T9" s="27">
        <v>1799</v>
      </c>
      <c r="U9" s="62"/>
      <c r="V9" s="27">
        <v>1548</v>
      </c>
      <c r="W9" s="62"/>
      <c r="X9" s="27"/>
      <c r="Y9" s="62"/>
      <c r="Z9" s="29">
        <f t="shared" si="0"/>
        <v>17760</v>
      </c>
      <c r="AA9" s="62"/>
    </row>
    <row r="10" spans="1:33" ht="12.75" x14ac:dyDescent="0.2">
      <c r="A10" s="63" t="s">
        <v>51</v>
      </c>
      <c r="B10" s="33">
        <v>25</v>
      </c>
      <c r="C10" s="61">
        <f>B10/B11*100</f>
        <v>20.161290322580644</v>
      </c>
      <c r="D10" s="33">
        <v>33</v>
      </c>
      <c r="E10" s="61">
        <f>D10/D11*100</f>
        <v>23.741007194244602</v>
      </c>
      <c r="F10" s="33">
        <v>21</v>
      </c>
      <c r="G10" s="61">
        <f>F10/F11*100</f>
        <v>17.355371900826448</v>
      </c>
      <c r="H10" s="33">
        <v>27</v>
      </c>
      <c r="I10" s="61">
        <f>H10/H11*100</f>
        <v>22.131147540983605</v>
      </c>
      <c r="J10" s="33">
        <v>87</v>
      </c>
      <c r="K10" s="61">
        <f>J10/J11*100</f>
        <v>20.863309352517987</v>
      </c>
      <c r="L10" s="33">
        <v>51</v>
      </c>
      <c r="M10" s="61">
        <f>L10/L11*100</f>
        <v>26.701570680628272</v>
      </c>
      <c r="N10" s="33">
        <v>25</v>
      </c>
      <c r="O10" s="61">
        <f>N10/N11*100</f>
        <v>11.415525114155251</v>
      </c>
      <c r="P10" s="33">
        <v>56</v>
      </c>
      <c r="Q10" s="61">
        <f>P10/P11*100</f>
        <v>42.424242424242422</v>
      </c>
      <c r="R10" s="33">
        <v>77</v>
      </c>
      <c r="S10" s="61">
        <f>R10/R11*100</f>
        <v>56.20437956204379</v>
      </c>
      <c r="T10" s="33">
        <v>90</v>
      </c>
      <c r="U10" s="61">
        <f>T10/T11*100</f>
        <v>58.82352941176471</v>
      </c>
      <c r="V10" s="33">
        <v>79</v>
      </c>
      <c r="W10" s="61">
        <f>V10/V11*100</f>
        <v>57.664233576642332</v>
      </c>
      <c r="X10" s="33"/>
      <c r="Y10" s="61" t="e">
        <f>X10/X11*100</f>
        <v>#DIV/0!</v>
      </c>
      <c r="Z10" s="34">
        <f t="shared" si="0"/>
        <v>571</v>
      </c>
      <c r="AA10" s="61">
        <f t="shared" ref="AA10" si="2">(Z10/Z11)*100</f>
        <v>30.179704016913316</v>
      </c>
    </row>
    <row r="11" spans="1:33" ht="12.75" x14ac:dyDescent="0.2">
      <c r="A11" s="63"/>
      <c r="B11" s="33">
        <v>124</v>
      </c>
      <c r="C11" s="61"/>
      <c r="D11" s="33">
        <v>139</v>
      </c>
      <c r="E11" s="61"/>
      <c r="F11" s="33">
        <v>121</v>
      </c>
      <c r="G11" s="61"/>
      <c r="H11" s="33">
        <v>122</v>
      </c>
      <c r="I11" s="61"/>
      <c r="J11" s="33">
        <v>417</v>
      </c>
      <c r="K11" s="61"/>
      <c r="L11" s="33">
        <v>191</v>
      </c>
      <c r="M11" s="61"/>
      <c r="N11" s="33">
        <v>219</v>
      </c>
      <c r="O11" s="61"/>
      <c r="P11" s="33">
        <v>132</v>
      </c>
      <c r="Q11" s="61"/>
      <c r="R11" s="33">
        <v>137</v>
      </c>
      <c r="S11" s="61"/>
      <c r="T11" s="33">
        <v>153</v>
      </c>
      <c r="U11" s="61"/>
      <c r="V11" s="33">
        <v>137</v>
      </c>
      <c r="W11" s="61"/>
      <c r="X11" s="33"/>
      <c r="Y11" s="61"/>
      <c r="Z11" s="34">
        <f t="shared" si="0"/>
        <v>1892</v>
      </c>
      <c r="AA11" s="61"/>
    </row>
    <row r="12" spans="1:33" ht="12.75" x14ac:dyDescent="0.2">
      <c r="A12" s="60" t="s">
        <v>50</v>
      </c>
      <c r="B12" s="27">
        <v>10</v>
      </c>
      <c r="C12" s="62">
        <f>B12/B13*100</f>
        <v>5.4347826086956523</v>
      </c>
      <c r="D12" s="27">
        <v>5</v>
      </c>
      <c r="E12" s="62">
        <f>D12/D13*100</f>
        <v>3.9370078740157481</v>
      </c>
      <c r="F12" s="27">
        <v>4</v>
      </c>
      <c r="G12" s="62">
        <f>F12/F13*100</f>
        <v>2.1739130434782608</v>
      </c>
      <c r="H12" s="27">
        <v>18</v>
      </c>
      <c r="I12" s="62">
        <f>H12/H13*100</f>
        <v>7.1713147410358573</v>
      </c>
      <c r="J12" s="27">
        <v>30</v>
      </c>
      <c r="K12" s="62">
        <f>J12/J13*100</f>
        <v>7.6335877862595423</v>
      </c>
      <c r="L12" s="27">
        <v>65</v>
      </c>
      <c r="M12" s="62">
        <f>L12/L13*100</f>
        <v>21.381578947368421</v>
      </c>
      <c r="N12" s="27">
        <v>21</v>
      </c>
      <c r="O12" s="62">
        <f>N12/N13*100</f>
        <v>7.216494845360824</v>
      </c>
      <c r="P12" s="27">
        <v>28</v>
      </c>
      <c r="Q12" s="62">
        <f>P12/P13*100</f>
        <v>8.2595870206489668</v>
      </c>
      <c r="R12" s="27">
        <v>38</v>
      </c>
      <c r="S12" s="62">
        <f>R12/R13*100</f>
        <v>11.209439528023598</v>
      </c>
      <c r="T12" s="27">
        <v>8</v>
      </c>
      <c r="U12" s="62">
        <f>T12/T13*100</f>
        <v>7.6923076923076925</v>
      </c>
      <c r="V12" s="27">
        <v>4</v>
      </c>
      <c r="W12" s="62">
        <f>V12/V13*100</f>
        <v>3.0534351145038165</v>
      </c>
      <c r="X12" s="27"/>
      <c r="Y12" s="62" t="e">
        <f>X12/X13*100</f>
        <v>#DIV/0!</v>
      </c>
      <c r="Z12" s="28">
        <f t="shared" si="0"/>
        <v>231</v>
      </c>
      <c r="AA12" s="62">
        <f t="shared" ref="AA12" si="3">(Z12/Z13)*100</f>
        <v>8.7268605969021529</v>
      </c>
    </row>
    <row r="13" spans="1:33" ht="13.5" thickBot="1" x14ac:dyDescent="0.25">
      <c r="A13" s="60"/>
      <c r="B13" s="27">
        <v>184</v>
      </c>
      <c r="C13" s="62"/>
      <c r="D13" s="27">
        <v>127</v>
      </c>
      <c r="E13" s="62"/>
      <c r="F13" s="27">
        <v>184</v>
      </c>
      <c r="G13" s="62"/>
      <c r="H13" s="27">
        <v>251</v>
      </c>
      <c r="I13" s="62"/>
      <c r="J13" s="27">
        <v>393</v>
      </c>
      <c r="K13" s="62"/>
      <c r="L13" s="27">
        <v>304</v>
      </c>
      <c r="M13" s="62"/>
      <c r="N13" s="27">
        <v>291</v>
      </c>
      <c r="O13" s="62"/>
      <c r="P13" s="27">
        <v>339</v>
      </c>
      <c r="Q13" s="62"/>
      <c r="R13" s="27">
        <v>339</v>
      </c>
      <c r="S13" s="62"/>
      <c r="T13" s="27">
        <v>104</v>
      </c>
      <c r="U13" s="62"/>
      <c r="V13" s="27">
        <v>131</v>
      </c>
      <c r="W13" s="62"/>
      <c r="X13" s="27"/>
      <c r="Y13" s="62"/>
      <c r="Z13" s="29">
        <f t="shared" si="0"/>
        <v>2647</v>
      </c>
      <c r="AA13" s="62"/>
    </row>
    <row r="14" spans="1:33" ht="12.75" x14ac:dyDescent="0.2">
      <c r="A14" s="63" t="s">
        <v>45</v>
      </c>
      <c r="B14" s="43">
        <v>29</v>
      </c>
      <c r="C14" s="64">
        <f>B14/B15*100</f>
        <v>30.851063829787233</v>
      </c>
      <c r="D14" s="43">
        <v>22</v>
      </c>
      <c r="E14" s="64">
        <f>D14/D15*100</f>
        <v>30.136986301369863</v>
      </c>
      <c r="F14" s="43">
        <v>21</v>
      </c>
      <c r="G14" s="73">
        <v>58.333333333333336</v>
      </c>
      <c r="H14" s="43">
        <v>67</v>
      </c>
      <c r="I14" s="64">
        <f>H14/H15*100</f>
        <v>46.853146853146853</v>
      </c>
      <c r="J14" s="43">
        <v>161</v>
      </c>
      <c r="K14" s="64">
        <f>J14/J15*100</f>
        <v>60.984848484848484</v>
      </c>
      <c r="L14" s="43">
        <v>76</v>
      </c>
      <c r="M14" s="64">
        <f>L14/L15*100</f>
        <v>43.428571428571431</v>
      </c>
      <c r="N14" s="33">
        <v>42</v>
      </c>
      <c r="O14" s="64">
        <f>N14/N15*100</f>
        <v>47.727272727272727</v>
      </c>
      <c r="P14" s="33">
        <v>41</v>
      </c>
      <c r="Q14" s="64">
        <f>P14/P15*100</f>
        <v>41.414141414141412</v>
      </c>
      <c r="R14" s="33">
        <v>84</v>
      </c>
      <c r="S14" s="61">
        <f>R14/R15*100</f>
        <v>63.157894736842103</v>
      </c>
      <c r="T14" s="33">
        <v>80</v>
      </c>
      <c r="U14" s="61">
        <f>T14/T15*100</f>
        <v>44.444444444444443</v>
      </c>
      <c r="V14" s="33">
        <v>58</v>
      </c>
      <c r="W14" s="61">
        <f>V14/V15*100</f>
        <v>47.154471544715449</v>
      </c>
      <c r="X14" s="33"/>
      <c r="Y14" s="61" t="e">
        <f>X14/X15*100</f>
        <v>#DIV/0!</v>
      </c>
      <c r="Z14" s="34">
        <f t="shared" si="0"/>
        <v>681</v>
      </c>
      <c r="AA14" s="61">
        <f t="shared" ref="AA14" si="4">(Z14/Z15)*100</f>
        <v>48.366477272727273</v>
      </c>
    </row>
    <row r="15" spans="1:33" ht="13.5" thickBot="1" x14ac:dyDescent="0.25">
      <c r="A15" s="63"/>
      <c r="B15" s="44">
        <v>94</v>
      </c>
      <c r="C15" s="65"/>
      <c r="D15" s="44">
        <v>73</v>
      </c>
      <c r="E15" s="65"/>
      <c r="F15" s="44">
        <v>36</v>
      </c>
      <c r="G15" s="74"/>
      <c r="H15" s="44">
        <v>143</v>
      </c>
      <c r="I15" s="65"/>
      <c r="J15" s="44">
        <v>264</v>
      </c>
      <c r="K15" s="65"/>
      <c r="L15" s="44">
        <v>175</v>
      </c>
      <c r="M15" s="65"/>
      <c r="N15" s="33">
        <v>88</v>
      </c>
      <c r="O15" s="65"/>
      <c r="P15" s="33">
        <v>99</v>
      </c>
      <c r="Q15" s="65"/>
      <c r="R15" s="33">
        <v>133</v>
      </c>
      <c r="S15" s="61"/>
      <c r="T15" s="33">
        <v>180</v>
      </c>
      <c r="U15" s="61"/>
      <c r="V15" s="33">
        <v>123</v>
      </c>
      <c r="W15" s="61"/>
      <c r="X15" s="33"/>
      <c r="Y15" s="61"/>
      <c r="Z15" s="34">
        <f t="shared" si="0"/>
        <v>1408</v>
      </c>
      <c r="AA15" s="61"/>
    </row>
    <row r="16" spans="1:33" ht="13.5" thickBot="1" x14ac:dyDescent="0.25">
      <c r="A16" s="71" t="s">
        <v>47</v>
      </c>
      <c r="B16" s="36">
        <f>B8+B10+B12+B14</f>
        <v>228</v>
      </c>
      <c r="C16" s="66">
        <f>B16/B17*100</f>
        <v>13.043478260869565</v>
      </c>
      <c r="D16" s="36">
        <f>D8+D10+D12+D14</f>
        <v>226</v>
      </c>
      <c r="E16" s="66">
        <f>D16/D17*100</f>
        <v>16.165951359084406</v>
      </c>
      <c r="F16" s="36">
        <f>F8+F10+F12+F14</f>
        <v>187</v>
      </c>
      <c r="G16" s="66">
        <f>F16/F17*100</f>
        <v>15.570358034970857</v>
      </c>
      <c r="H16" s="36">
        <f>H8+H10+H12+H14</f>
        <v>316</v>
      </c>
      <c r="I16" s="66">
        <f>H16/H17*100</f>
        <v>16.710735060814383</v>
      </c>
      <c r="J16" s="36">
        <f>J8+J10+J12+J14</f>
        <v>415</v>
      </c>
      <c r="K16" s="66">
        <f>J16/J17*100</f>
        <v>16.44867221561633</v>
      </c>
      <c r="L16" s="36">
        <f>L8+L10+L12+L14</f>
        <v>324</v>
      </c>
      <c r="M16" s="66">
        <f>L16/L17*100</f>
        <v>15.72052401746725</v>
      </c>
      <c r="N16" s="36">
        <f>N8+N10+N12+N14</f>
        <v>669</v>
      </c>
      <c r="O16" s="66">
        <f>N16/N17*100</f>
        <v>21.170886075949365</v>
      </c>
      <c r="P16" s="36">
        <f>P8+P10+P12+P14</f>
        <v>429</v>
      </c>
      <c r="Q16" s="66">
        <f>P16/P17*100</f>
        <v>14.921739130434784</v>
      </c>
      <c r="R16" s="36">
        <f>R8+R10+R12+R14</f>
        <v>514</v>
      </c>
      <c r="S16" s="66">
        <f>R16/R17*100</f>
        <v>19.214953271028037</v>
      </c>
      <c r="T16" s="36">
        <f>T8+T10+T12+T14</f>
        <v>492</v>
      </c>
      <c r="U16" s="66">
        <f>T16/T17*100</f>
        <v>22.003577817531305</v>
      </c>
      <c r="V16" s="36">
        <f>V8+V10+V12+V14</f>
        <v>374</v>
      </c>
      <c r="W16" s="66">
        <f>V16/V17*100</f>
        <v>19.288292934502323</v>
      </c>
      <c r="X16" s="36">
        <f>X8+X10+X12+X14</f>
        <v>0</v>
      </c>
      <c r="Y16" s="66" t="e">
        <f>X16/X17*100</f>
        <v>#DIV/0!</v>
      </c>
      <c r="Z16" s="36">
        <f>Z8+Z10+Z12+Z14</f>
        <v>4174</v>
      </c>
      <c r="AA16" s="68">
        <f>Z16/Z17*100</f>
        <v>17.60661408022947</v>
      </c>
    </row>
    <row r="17" spans="1:27" ht="13.5" thickBot="1" x14ac:dyDescent="0.25">
      <c r="A17" s="72"/>
      <c r="B17" s="48">
        <f>B9+B11+B13+B15</f>
        <v>1748</v>
      </c>
      <c r="C17" s="67"/>
      <c r="D17" s="48">
        <f>D9+D11+D13+D15</f>
        <v>1398</v>
      </c>
      <c r="E17" s="67"/>
      <c r="F17" s="48">
        <f>F9+F11+F13+F15</f>
        <v>1201</v>
      </c>
      <c r="G17" s="67"/>
      <c r="H17" s="48">
        <f>H9+H11+H13+H15</f>
        <v>1891</v>
      </c>
      <c r="I17" s="67"/>
      <c r="J17" s="48">
        <f>J9+J11+J13+J15</f>
        <v>2523</v>
      </c>
      <c r="K17" s="67"/>
      <c r="L17" s="48">
        <f>L9+L11+L13+L15</f>
        <v>2061</v>
      </c>
      <c r="M17" s="67"/>
      <c r="N17" s="48">
        <f>N9+N11+N13+N15</f>
        <v>3160</v>
      </c>
      <c r="O17" s="67"/>
      <c r="P17" s="48">
        <f>P9+P11+P13+P15</f>
        <v>2875</v>
      </c>
      <c r="Q17" s="67"/>
      <c r="R17" s="48">
        <f>R9+R11+R13+R15</f>
        <v>2675</v>
      </c>
      <c r="S17" s="67"/>
      <c r="T17" s="48">
        <f>T9+T11+T13+T15</f>
        <v>2236</v>
      </c>
      <c r="U17" s="67"/>
      <c r="V17" s="48">
        <f>V9+V11+V13+V15</f>
        <v>1939</v>
      </c>
      <c r="W17" s="67"/>
      <c r="X17" s="48">
        <f>X9+X11+X13+X15</f>
        <v>0</v>
      </c>
      <c r="Y17" s="67"/>
      <c r="Z17" s="48">
        <f>Z9+Z11+Z13+Z15</f>
        <v>23707</v>
      </c>
      <c r="AA17" s="69"/>
    </row>
    <row r="18" spans="1:27" x14ac:dyDescent="0.2">
      <c r="B18" s="32"/>
      <c r="C18" s="25"/>
    </row>
    <row r="19" spans="1:27" x14ac:dyDescent="0.2">
      <c r="A19" s="51" t="s">
        <v>54</v>
      </c>
      <c r="B19" s="32"/>
      <c r="C19" s="25"/>
    </row>
    <row r="20" spans="1:27" x14ac:dyDescent="0.2">
      <c r="B20" s="32"/>
      <c r="C20" s="25"/>
    </row>
    <row r="21" spans="1:27" x14ac:dyDescent="0.2">
      <c r="B21" s="32"/>
      <c r="C21" s="25"/>
    </row>
    <row r="22" spans="1:27" x14ac:dyDescent="0.2">
      <c r="B22" s="32"/>
      <c r="C22" s="25"/>
    </row>
    <row r="23" spans="1:27" x14ac:dyDescent="0.2">
      <c r="B23" s="32"/>
      <c r="C23" s="25"/>
    </row>
    <row r="24" spans="1:27" x14ac:dyDescent="0.2">
      <c r="B24" s="32"/>
      <c r="C24" s="25"/>
    </row>
    <row r="25" spans="1:27" x14ac:dyDescent="0.2">
      <c r="B25" s="32"/>
      <c r="C25" s="25"/>
    </row>
    <row r="26" spans="1:27" x14ac:dyDescent="0.2">
      <c r="B26" s="32"/>
      <c r="C26" s="25"/>
    </row>
    <row r="27" spans="1:27" x14ac:dyDescent="0.2">
      <c r="B27" s="32"/>
      <c r="C27" s="25"/>
    </row>
    <row r="28" spans="1:27" x14ac:dyDescent="0.2">
      <c r="B28" s="32"/>
      <c r="C28" s="25"/>
    </row>
    <row r="29" spans="1:27" x14ac:dyDescent="0.2">
      <c r="B29" s="32"/>
      <c r="C29" s="25"/>
    </row>
    <row r="30" spans="1:27" x14ac:dyDescent="0.2">
      <c r="B30" s="32"/>
      <c r="C30" s="25"/>
    </row>
    <row r="31" spans="1:27" x14ac:dyDescent="0.2">
      <c r="B31" s="32"/>
      <c r="C31" s="25"/>
    </row>
    <row r="32" spans="1:27" x14ac:dyDescent="0.2">
      <c r="B32" s="32"/>
      <c r="C32" s="25"/>
    </row>
    <row r="33" spans="2:3" x14ac:dyDescent="0.2">
      <c r="B33" s="32"/>
      <c r="C33" s="25"/>
    </row>
    <row r="34" spans="2:3" x14ac:dyDescent="0.2">
      <c r="B34" s="32"/>
      <c r="C34" s="25"/>
    </row>
    <row r="35" spans="2:3" x14ac:dyDescent="0.2">
      <c r="B35" s="32"/>
      <c r="C35" s="25"/>
    </row>
    <row r="36" spans="2:3" x14ac:dyDescent="0.2">
      <c r="B36" s="32"/>
      <c r="C36" s="25"/>
    </row>
    <row r="37" spans="2:3" x14ac:dyDescent="0.2">
      <c r="B37" s="32"/>
      <c r="C37" s="25"/>
    </row>
    <row r="38" spans="2:3" x14ac:dyDescent="0.2">
      <c r="B38" s="32"/>
      <c r="C38" s="25"/>
    </row>
    <row r="39" spans="2:3" x14ac:dyDescent="0.2">
      <c r="B39" s="32"/>
      <c r="C39" s="25"/>
    </row>
    <row r="40" spans="2:3" x14ac:dyDescent="0.2">
      <c r="B40" s="32"/>
      <c r="C40" s="25"/>
    </row>
    <row r="41" spans="2:3" x14ac:dyDescent="0.2">
      <c r="B41" s="32"/>
      <c r="C41" s="25"/>
    </row>
    <row r="42" spans="2:3" x14ac:dyDescent="0.2">
      <c r="B42" s="32"/>
      <c r="C42" s="25"/>
    </row>
    <row r="43" spans="2:3" x14ac:dyDescent="0.2">
      <c r="B43" s="32"/>
      <c r="C43" s="25"/>
    </row>
    <row r="44" spans="2:3" x14ac:dyDescent="0.2">
      <c r="B44" s="32"/>
      <c r="C44" s="25"/>
    </row>
    <row r="45" spans="2:3" x14ac:dyDescent="0.2">
      <c r="B45" s="32"/>
      <c r="C45" s="25"/>
    </row>
    <row r="46" spans="2:3" x14ac:dyDescent="0.2">
      <c r="B46" s="32"/>
      <c r="C46" s="25"/>
    </row>
    <row r="47" spans="2:3" x14ac:dyDescent="0.2">
      <c r="B47" s="32"/>
      <c r="C47" s="25"/>
    </row>
    <row r="48" spans="2:3" x14ac:dyDescent="0.2">
      <c r="B48" s="32"/>
      <c r="C48" s="25"/>
    </row>
    <row r="49" spans="2:3" x14ac:dyDescent="0.2">
      <c r="B49" s="32"/>
      <c r="C49" s="25"/>
    </row>
    <row r="50" spans="2:3" x14ac:dyDescent="0.2">
      <c r="B50" s="32"/>
      <c r="C50" s="25"/>
    </row>
  </sheetData>
  <mergeCells count="84">
    <mergeCell ref="N7:O7"/>
    <mergeCell ref="I8:I9"/>
    <mergeCell ref="K8:K9"/>
    <mergeCell ref="M8:M9"/>
    <mergeCell ref="O8:O9"/>
    <mergeCell ref="B2:M2"/>
    <mergeCell ref="E16:E17"/>
    <mergeCell ref="G16:G17"/>
    <mergeCell ref="I16:I17"/>
    <mergeCell ref="K16:K17"/>
    <mergeCell ref="M16:M17"/>
    <mergeCell ref="H7:I7"/>
    <mergeCell ref="J7:K7"/>
    <mergeCell ref="L7:M7"/>
    <mergeCell ref="K12:K13"/>
    <mergeCell ref="M12:M13"/>
    <mergeCell ref="A14:A15"/>
    <mergeCell ref="A16:A17"/>
    <mergeCell ref="C16:C17"/>
    <mergeCell ref="C10:C11"/>
    <mergeCell ref="W10:W11"/>
    <mergeCell ref="M14:M15"/>
    <mergeCell ref="O14:O15"/>
    <mergeCell ref="Q14:Q15"/>
    <mergeCell ref="S14:S15"/>
    <mergeCell ref="U14:U15"/>
    <mergeCell ref="C14:C15"/>
    <mergeCell ref="E14:E15"/>
    <mergeCell ref="G14:G15"/>
    <mergeCell ref="I14:I15"/>
    <mergeCell ref="K14:K15"/>
    <mergeCell ref="O16:O17"/>
    <mergeCell ref="O12:O13"/>
    <mergeCell ref="I10:I11"/>
    <mergeCell ref="K10:K11"/>
    <mergeCell ref="M10:M11"/>
    <mergeCell ref="A12:A13"/>
    <mergeCell ref="C12:C13"/>
    <mergeCell ref="E12:E13"/>
    <mergeCell ref="G12:G13"/>
    <mergeCell ref="I12:I13"/>
    <mergeCell ref="A8:A9"/>
    <mergeCell ref="A10:A11"/>
    <mergeCell ref="B7:C7"/>
    <mergeCell ref="D7:E7"/>
    <mergeCell ref="F7:G7"/>
    <mergeCell ref="C8:C9"/>
    <mergeCell ref="E8:E9"/>
    <mergeCell ref="G8:G9"/>
    <mergeCell ref="E10:E11"/>
    <mergeCell ref="G10:G11"/>
    <mergeCell ref="P7:Q7"/>
    <mergeCell ref="R7:S7"/>
    <mergeCell ref="V7:W7"/>
    <mergeCell ref="X7:Y7"/>
    <mergeCell ref="Z7:AA7"/>
    <mergeCell ref="T7:U7"/>
    <mergeCell ref="AA8:AA9"/>
    <mergeCell ref="O10:O11"/>
    <mergeCell ref="Q10:Q11"/>
    <mergeCell ref="S10:S11"/>
    <mergeCell ref="U10:U11"/>
    <mergeCell ref="Q8:Q9"/>
    <mergeCell ref="S8:S9"/>
    <mergeCell ref="U8:U9"/>
    <mergeCell ref="W8:W9"/>
    <mergeCell ref="Y8:Y9"/>
    <mergeCell ref="Y10:Y11"/>
    <mergeCell ref="AA10:AA11"/>
    <mergeCell ref="AA16:AA17"/>
    <mergeCell ref="Q12:Q13"/>
    <mergeCell ref="S12:S13"/>
    <mergeCell ref="U12:U13"/>
    <mergeCell ref="W12:W13"/>
    <mergeCell ref="Y12:Y13"/>
    <mergeCell ref="AA12:AA13"/>
    <mergeCell ref="W14:W15"/>
    <mergeCell ref="Y14:Y15"/>
    <mergeCell ref="AA14:AA15"/>
    <mergeCell ref="Q16:Q17"/>
    <mergeCell ref="S16:S17"/>
    <mergeCell ref="U16:U17"/>
    <mergeCell ref="W16:W17"/>
    <mergeCell ref="Y16:Y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50"/>
  <sheetViews>
    <sheetView workbookViewId="0">
      <selection activeCell="V16" sqref="V16"/>
    </sheetView>
  </sheetViews>
  <sheetFormatPr baseColWidth="10" defaultColWidth="11.42578125" defaultRowHeight="11.25" x14ac:dyDescent="0.2"/>
  <cols>
    <col min="1" max="1" width="24.85546875" style="30" customWidth="1"/>
    <col min="2" max="2" width="8.28515625" style="31" customWidth="1"/>
    <col min="3" max="3" width="7.28515625" style="32" customWidth="1"/>
    <col min="4" max="28" width="7.28515625" style="25" customWidth="1"/>
    <col min="29" max="16384" width="11.42578125" style="25"/>
  </cols>
  <sheetData>
    <row r="1" spans="1:33" customFormat="1" ht="18.75" x14ac:dyDescent="0.25">
      <c r="A1" s="50" t="s">
        <v>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23"/>
      <c r="AF1" s="23"/>
      <c r="AG1" s="23"/>
    </row>
    <row r="2" spans="1:33" customFormat="1" ht="22.5" customHeight="1" x14ac:dyDescent="0.25">
      <c r="A2" s="49" t="s">
        <v>52</v>
      </c>
      <c r="B2" s="70" t="s">
        <v>40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38"/>
      <c r="N2" s="38"/>
      <c r="O2" s="24"/>
      <c r="P2" s="24"/>
      <c r="Q2" s="24"/>
      <c r="R2" s="24"/>
      <c r="S2" s="24"/>
      <c r="T2" s="24"/>
      <c r="U2" s="24"/>
      <c r="V2" s="24"/>
      <c r="W2" s="24"/>
      <c r="X2" s="24"/>
      <c r="Y2" s="23"/>
      <c r="Z2" s="23"/>
      <c r="AA2" s="23"/>
      <c r="AB2" s="23"/>
      <c r="AC2" s="23"/>
      <c r="AD2" s="23"/>
      <c r="AE2" s="23"/>
      <c r="AF2" s="23"/>
      <c r="AG2" s="23"/>
    </row>
    <row r="3" spans="1:33" ht="15" x14ac:dyDescent="0.25">
      <c r="A3" s="49" t="s">
        <v>53</v>
      </c>
      <c r="B3" s="39" t="s">
        <v>39</v>
      </c>
    </row>
    <row r="4" spans="1:33" ht="15" x14ac:dyDescent="0.25">
      <c r="A4" s="39"/>
    </row>
    <row r="5" spans="1:33" ht="15" x14ac:dyDescent="0.25">
      <c r="A5" s="39"/>
    </row>
    <row r="7" spans="1:33" s="26" customFormat="1" ht="12.75" x14ac:dyDescent="0.25">
      <c r="A7" s="35" t="s">
        <v>48</v>
      </c>
      <c r="B7" s="59" t="s">
        <v>24</v>
      </c>
      <c r="C7" s="59"/>
      <c r="D7" s="59" t="s">
        <v>25</v>
      </c>
      <c r="E7" s="59"/>
      <c r="F7" s="59" t="s">
        <v>26</v>
      </c>
      <c r="G7" s="59"/>
      <c r="H7" s="59" t="s">
        <v>27</v>
      </c>
      <c r="I7" s="59"/>
      <c r="J7" s="59" t="s">
        <v>28</v>
      </c>
      <c r="K7" s="59"/>
      <c r="L7" s="59" t="s">
        <v>29</v>
      </c>
      <c r="M7" s="59"/>
      <c r="N7" s="59" t="s">
        <v>30</v>
      </c>
      <c r="O7" s="59"/>
      <c r="P7" s="59" t="s">
        <v>31</v>
      </c>
      <c r="Q7" s="59"/>
      <c r="R7" s="59" t="s">
        <v>32</v>
      </c>
      <c r="S7" s="59"/>
      <c r="T7" s="59" t="s">
        <v>33</v>
      </c>
      <c r="U7" s="59"/>
      <c r="V7" s="59" t="s">
        <v>34</v>
      </c>
      <c r="W7" s="59"/>
      <c r="X7" s="59" t="s">
        <v>35</v>
      </c>
      <c r="Y7" s="59"/>
      <c r="Z7" s="59" t="s">
        <v>36</v>
      </c>
      <c r="AA7" s="59"/>
    </row>
    <row r="8" spans="1:33" ht="12.75" x14ac:dyDescent="0.2">
      <c r="A8" s="60" t="s">
        <v>49</v>
      </c>
      <c r="B8" s="27">
        <v>17</v>
      </c>
      <c r="C8" s="62">
        <f>B8/B9*100</f>
        <v>4</v>
      </c>
      <c r="D8" s="27">
        <v>17</v>
      </c>
      <c r="E8" s="62">
        <f>D8/D9*100</f>
        <v>3.9812646370023423</v>
      </c>
      <c r="F8" s="27">
        <v>11</v>
      </c>
      <c r="G8" s="62">
        <f>F8/F9*100</f>
        <v>4.296875</v>
      </c>
      <c r="H8" s="27">
        <v>15</v>
      </c>
      <c r="I8" s="62">
        <f>H8/H9*100</f>
        <v>4.7021943573667713</v>
      </c>
      <c r="J8" s="27">
        <v>155</v>
      </c>
      <c r="K8" s="62">
        <f>J8/J9*100</f>
        <v>25.451559934318556</v>
      </c>
      <c r="L8" s="27">
        <v>40</v>
      </c>
      <c r="M8" s="62">
        <f>L8/L9*100</f>
        <v>9.6618357487922708</v>
      </c>
      <c r="N8" s="27">
        <v>208</v>
      </c>
      <c r="O8" s="62">
        <f>N8/N9*100</f>
        <v>21.644120707596255</v>
      </c>
      <c r="P8" s="27">
        <v>178</v>
      </c>
      <c r="Q8" s="62">
        <f>P8/P9*100</f>
        <v>17.817817817817819</v>
      </c>
      <c r="R8" s="27">
        <v>259</v>
      </c>
      <c r="S8" s="62">
        <f>R8/R9*100</f>
        <v>23.43891402714932</v>
      </c>
      <c r="T8" s="27">
        <v>87</v>
      </c>
      <c r="U8" s="62">
        <f>T8/T9*100</f>
        <v>10.74074074074074</v>
      </c>
      <c r="V8" s="27">
        <v>38</v>
      </c>
      <c r="W8" s="62">
        <f>V8/V9*100</f>
        <v>6.8592057761732859</v>
      </c>
      <c r="X8" s="27"/>
      <c r="Y8" s="62" t="e">
        <f>X8/X9*100</f>
        <v>#DIV/0!</v>
      </c>
      <c r="Z8" s="28">
        <f t="shared" ref="Z8:Z15" si="0">(B8+D8+F8+H8+J8+L8+N8+P8+R8+T8+V8+X8)</f>
        <v>1025</v>
      </c>
      <c r="AA8" s="62">
        <f t="shared" ref="AA8" si="1">(Z8/Z9)*100</f>
        <v>14.900421572903038</v>
      </c>
    </row>
    <row r="9" spans="1:33" ht="12.75" x14ac:dyDescent="0.2">
      <c r="A9" s="60"/>
      <c r="B9" s="27">
        <v>425</v>
      </c>
      <c r="C9" s="62"/>
      <c r="D9" s="27">
        <v>427</v>
      </c>
      <c r="E9" s="62"/>
      <c r="F9" s="27">
        <v>256</v>
      </c>
      <c r="G9" s="62"/>
      <c r="H9" s="27">
        <v>319</v>
      </c>
      <c r="I9" s="62"/>
      <c r="J9" s="27">
        <v>609</v>
      </c>
      <c r="K9" s="62"/>
      <c r="L9" s="27">
        <v>414</v>
      </c>
      <c r="M9" s="62"/>
      <c r="N9" s="27">
        <v>961</v>
      </c>
      <c r="O9" s="62"/>
      <c r="P9" s="27">
        <v>999</v>
      </c>
      <c r="Q9" s="62"/>
      <c r="R9" s="27">
        <v>1105</v>
      </c>
      <c r="S9" s="62"/>
      <c r="T9" s="27">
        <v>810</v>
      </c>
      <c r="U9" s="62"/>
      <c r="V9" s="27">
        <v>554</v>
      </c>
      <c r="W9" s="62"/>
      <c r="X9" s="27"/>
      <c r="Y9" s="62"/>
      <c r="Z9" s="29">
        <f t="shared" si="0"/>
        <v>6879</v>
      </c>
      <c r="AA9" s="62"/>
    </row>
    <row r="10" spans="1:33" ht="12.75" x14ac:dyDescent="0.2">
      <c r="A10" s="63" t="s">
        <v>51</v>
      </c>
      <c r="B10" s="33">
        <v>0</v>
      </c>
      <c r="C10" s="61">
        <f>B10/B11*100</f>
        <v>0</v>
      </c>
      <c r="D10" s="33">
        <v>0</v>
      </c>
      <c r="E10" s="61">
        <f>D10/D11*100</f>
        <v>0</v>
      </c>
      <c r="F10" s="33">
        <v>4</v>
      </c>
      <c r="G10" s="61">
        <f>F10/F11*100</f>
        <v>12.5</v>
      </c>
      <c r="H10" s="33">
        <v>0</v>
      </c>
      <c r="I10" s="61">
        <f>H10/H11*100</f>
        <v>0</v>
      </c>
      <c r="J10" s="33">
        <v>19</v>
      </c>
      <c r="K10" s="61">
        <f>J10/J11*100</f>
        <v>6.6202090592334493</v>
      </c>
      <c r="L10" s="33">
        <v>1</v>
      </c>
      <c r="M10" s="61">
        <f>L10/L11*100</f>
        <v>1.2658227848101267</v>
      </c>
      <c r="N10" s="33">
        <v>3</v>
      </c>
      <c r="O10" s="61">
        <f>N10/N11*100</f>
        <v>2.7777777777777777</v>
      </c>
      <c r="P10" s="33">
        <v>49</v>
      </c>
      <c r="Q10" s="61">
        <f>P10/P11*100</f>
        <v>55.056179775280903</v>
      </c>
      <c r="R10" s="33">
        <v>41</v>
      </c>
      <c r="S10" s="61">
        <f>R10/R11*100</f>
        <v>23.033707865168541</v>
      </c>
      <c r="T10" s="33">
        <v>38</v>
      </c>
      <c r="U10" s="61">
        <f>T10/T11*100</f>
        <v>70.370370370370367</v>
      </c>
      <c r="V10" s="33">
        <v>18</v>
      </c>
      <c r="W10" s="61">
        <f>V10/V11*100</f>
        <v>45</v>
      </c>
      <c r="X10" s="33"/>
      <c r="Y10" s="61" t="e">
        <f>X10/X11*100</f>
        <v>#DIV/0!</v>
      </c>
      <c r="Z10" s="34">
        <f t="shared" si="0"/>
        <v>173</v>
      </c>
      <c r="AA10" s="61">
        <f t="shared" ref="AA10" si="2">(Z10/Z11)*100</f>
        <v>18.562231759656651</v>
      </c>
    </row>
    <row r="11" spans="1:33" ht="12.75" x14ac:dyDescent="0.2">
      <c r="A11" s="63"/>
      <c r="B11" s="33">
        <v>25</v>
      </c>
      <c r="C11" s="61"/>
      <c r="D11" s="33">
        <v>19</v>
      </c>
      <c r="E11" s="61"/>
      <c r="F11" s="33">
        <v>32</v>
      </c>
      <c r="G11" s="61"/>
      <c r="H11" s="33">
        <v>21</v>
      </c>
      <c r="I11" s="61"/>
      <c r="J11" s="33">
        <v>287</v>
      </c>
      <c r="K11" s="61"/>
      <c r="L11" s="33">
        <v>79</v>
      </c>
      <c r="M11" s="61"/>
      <c r="N11" s="33">
        <v>108</v>
      </c>
      <c r="O11" s="61"/>
      <c r="P11" s="33">
        <v>89</v>
      </c>
      <c r="Q11" s="61"/>
      <c r="R11" s="33">
        <v>178</v>
      </c>
      <c r="S11" s="61"/>
      <c r="T11" s="33">
        <v>54</v>
      </c>
      <c r="U11" s="61"/>
      <c r="V11" s="33">
        <v>40</v>
      </c>
      <c r="W11" s="61"/>
      <c r="X11" s="33"/>
      <c r="Y11" s="61"/>
      <c r="Z11" s="34">
        <f t="shared" si="0"/>
        <v>932</v>
      </c>
      <c r="AA11" s="61"/>
    </row>
    <row r="12" spans="1:33" ht="12.75" x14ac:dyDescent="0.2">
      <c r="A12" s="60" t="s">
        <v>50</v>
      </c>
      <c r="B12" s="27">
        <v>5</v>
      </c>
      <c r="C12" s="62">
        <f>B12/B13*100</f>
        <v>9.6153846153846168</v>
      </c>
      <c r="D12" s="27">
        <v>5</v>
      </c>
      <c r="E12" s="62">
        <f>D12/D13*100</f>
        <v>11.904761904761903</v>
      </c>
      <c r="F12" s="27">
        <v>1</v>
      </c>
      <c r="G12" s="62">
        <f>F12/F13*100</f>
        <v>1.4084507042253522</v>
      </c>
      <c r="H12" s="27">
        <v>1</v>
      </c>
      <c r="I12" s="62">
        <f>H12/H13*100</f>
        <v>3.225806451612903</v>
      </c>
      <c r="J12" s="27">
        <v>6</v>
      </c>
      <c r="K12" s="62">
        <f>J12/J13*100</f>
        <v>3.4883720930232558</v>
      </c>
      <c r="L12" s="27">
        <v>19</v>
      </c>
      <c r="M12" s="62">
        <f>L12/L13*100</f>
        <v>14.728682170542637</v>
      </c>
      <c r="N12" s="27">
        <v>9</v>
      </c>
      <c r="O12" s="62">
        <f>N12/N13*100</f>
        <v>3.6734693877551026</v>
      </c>
      <c r="P12" s="27">
        <v>4</v>
      </c>
      <c r="Q12" s="62">
        <f>P12/P13*100</f>
        <v>2.030456852791878</v>
      </c>
      <c r="R12" s="27">
        <v>8</v>
      </c>
      <c r="S12" s="62">
        <f>R12/R13*100</f>
        <v>6.557377049180328</v>
      </c>
      <c r="T12" s="27">
        <v>12</v>
      </c>
      <c r="U12" s="62">
        <f>T12/T13*100</f>
        <v>7.3619631901840492</v>
      </c>
      <c r="V12" s="27">
        <v>3</v>
      </c>
      <c r="W12" s="62">
        <f>V12/V13*100</f>
        <v>3.6144578313253009</v>
      </c>
      <c r="X12" s="27"/>
      <c r="Y12" s="62" t="e">
        <f>X12/X13*100</f>
        <v>#DIV/0!</v>
      </c>
      <c r="Z12" s="28">
        <f t="shared" si="0"/>
        <v>73</v>
      </c>
      <c r="AA12" s="62">
        <f t="shared" ref="AA12" si="3">(Z12/Z13)*100</f>
        <v>5.5853098699311401</v>
      </c>
    </row>
    <row r="13" spans="1:33" ht="12.75" x14ac:dyDescent="0.2">
      <c r="A13" s="60"/>
      <c r="B13" s="27">
        <v>52</v>
      </c>
      <c r="C13" s="62"/>
      <c r="D13" s="27">
        <v>42</v>
      </c>
      <c r="E13" s="62"/>
      <c r="F13" s="27">
        <v>71</v>
      </c>
      <c r="G13" s="62"/>
      <c r="H13" s="27">
        <v>31</v>
      </c>
      <c r="I13" s="62"/>
      <c r="J13" s="27">
        <v>172</v>
      </c>
      <c r="K13" s="62"/>
      <c r="L13" s="27">
        <v>129</v>
      </c>
      <c r="M13" s="62"/>
      <c r="N13" s="27">
        <v>245</v>
      </c>
      <c r="O13" s="62"/>
      <c r="P13" s="27">
        <v>197</v>
      </c>
      <c r="Q13" s="62"/>
      <c r="R13" s="27">
        <v>122</v>
      </c>
      <c r="S13" s="62"/>
      <c r="T13" s="27">
        <v>163</v>
      </c>
      <c r="U13" s="62"/>
      <c r="V13" s="27">
        <v>83</v>
      </c>
      <c r="W13" s="62"/>
      <c r="X13" s="27"/>
      <c r="Y13" s="62"/>
      <c r="Z13" s="29">
        <f t="shared" si="0"/>
        <v>1307</v>
      </c>
      <c r="AA13" s="62"/>
    </row>
    <row r="14" spans="1:33" ht="12.75" x14ac:dyDescent="0.2">
      <c r="A14" s="63" t="s">
        <v>45</v>
      </c>
      <c r="B14" s="42">
        <v>6</v>
      </c>
      <c r="C14" s="64">
        <f>B14/B15*100</f>
        <v>13.043478260869565</v>
      </c>
      <c r="D14" s="42">
        <v>6</v>
      </c>
      <c r="E14" s="64">
        <f>D14/D15*100</f>
        <v>20</v>
      </c>
      <c r="F14" s="42">
        <v>1</v>
      </c>
      <c r="G14" s="64">
        <f>F14/F15*100</f>
        <v>10</v>
      </c>
      <c r="H14" s="42">
        <v>7</v>
      </c>
      <c r="I14" s="64">
        <f>H14/H15*100</f>
        <v>29.166666666666668</v>
      </c>
      <c r="J14" s="42">
        <v>17</v>
      </c>
      <c r="K14" s="64">
        <f>J14/J15*100</f>
        <v>16.037735849056602</v>
      </c>
      <c r="L14" s="42">
        <v>37</v>
      </c>
      <c r="M14" s="64">
        <f>L14/L15*100</f>
        <v>52.112676056338024</v>
      </c>
      <c r="N14" s="33">
        <v>90</v>
      </c>
      <c r="O14" s="64">
        <f>N14/N15*100</f>
        <v>39.130434782608695</v>
      </c>
      <c r="P14" s="33">
        <v>13</v>
      </c>
      <c r="Q14" s="64">
        <f>P14/P15*100</f>
        <v>12.871287128712872</v>
      </c>
      <c r="R14" s="33">
        <v>104</v>
      </c>
      <c r="S14" s="61">
        <f>R14/R15*100</f>
        <v>32.5</v>
      </c>
      <c r="T14" s="33">
        <v>13</v>
      </c>
      <c r="U14" s="61">
        <f>T14/T15*100</f>
        <v>22.033898305084744</v>
      </c>
      <c r="V14" s="33">
        <v>18</v>
      </c>
      <c r="W14" s="61">
        <f>V14/V15*100</f>
        <v>30</v>
      </c>
      <c r="X14" s="33"/>
      <c r="Y14" s="61" t="e">
        <f>X14/X15*100</f>
        <v>#DIV/0!</v>
      </c>
      <c r="Z14" s="34">
        <f t="shared" si="0"/>
        <v>312</v>
      </c>
      <c r="AA14" s="61">
        <f t="shared" ref="AA14" si="4">(Z14/Z15)*100</f>
        <v>29.517502365184484</v>
      </c>
    </row>
    <row r="15" spans="1:33" ht="13.5" thickBot="1" x14ac:dyDescent="0.25">
      <c r="A15" s="63"/>
      <c r="B15" s="42">
        <v>46</v>
      </c>
      <c r="C15" s="65"/>
      <c r="D15" s="42">
        <v>30</v>
      </c>
      <c r="E15" s="65"/>
      <c r="F15" s="42">
        <v>10</v>
      </c>
      <c r="G15" s="65"/>
      <c r="H15" s="42">
        <v>24</v>
      </c>
      <c r="I15" s="65"/>
      <c r="J15" s="42">
        <v>106</v>
      </c>
      <c r="K15" s="65"/>
      <c r="L15" s="42">
        <v>71</v>
      </c>
      <c r="M15" s="65"/>
      <c r="N15" s="33">
        <v>230</v>
      </c>
      <c r="O15" s="65"/>
      <c r="P15" s="33">
        <v>101</v>
      </c>
      <c r="Q15" s="65"/>
      <c r="R15" s="33">
        <v>320</v>
      </c>
      <c r="S15" s="61"/>
      <c r="T15" s="33">
        <v>59</v>
      </c>
      <c r="U15" s="61"/>
      <c r="V15" s="33">
        <v>60</v>
      </c>
      <c r="W15" s="61"/>
      <c r="X15" s="33"/>
      <c r="Y15" s="61"/>
      <c r="Z15" s="34">
        <f t="shared" si="0"/>
        <v>1057</v>
      </c>
      <c r="AA15" s="61"/>
    </row>
    <row r="16" spans="1:33" ht="13.5" thickBot="1" x14ac:dyDescent="0.25">
      <c r="A16" s="71" t="s">
        <v>47</v>
      </c>
      <c r="B16" s="36">
        <f>B8+B10+B12+B14</f>
        <v>28</v>
      </c>
      <c r="C16" s="66">
        <f>B16/B17*100</f>
        <v>5.1094890510948909</v>
      </c>
      <c r="D16" s="36">
        <f>D8+D10+D12+D14</f>
        <v>28</v>
      </c>
      <c r="E16" s="66">
        <f>D16/D17*100</f>
        <v>5.4054054054054053</v>
      </c>
      <c r="F16" s="36">
        <f>F8+F10+F12+F14</f>
        <v>17</v>
      </c>
      <c r="G16" s="66">
        <f>F16/F17*100</f>
        <v>4.6070460704607044</v>
      </c>
      <c r="H16" s="36">
        <f>H8+H10+H12+H14</f>
        <v>23</v>
      </c>
      <c r="I16" s="66">
        <f>H16/H17*100</f>
        <v>5.8227848101265822</v>
      </c>
      <c r="J16" s="36">
        <f>J8+J10+J12+J14</f>
        <v>197</v>
      </c>
      <c r="K16" s="66">
        <f>J16/J17*100</f>
        <v>16.780238500851787</v>
      </c>
      <c r="L16" s="36">
        <f>L8+L10+L12+L14</f>
        <v>97</v>
      </c>
      <c r="M16" s="66">
        <f>L16/L17*100</f>
        <v>13.997113997113997</v>
      </c>
      <c r="N16" s="36">
        <f>N8+N10+N12+N14</f>
        <v>310</v>
      </c>
      <c r="O16" s="66">
        <f>N16/N17*100</f>
        <v>20.077720207253886</v>
      </c>
      <c r="P16" s="36">
        <f>P8+P10+P12+P14</f>
        <v>244</v>
      </c>
      <c r="Q16" s="66">
        <f>P16/P17*100</f>
        <v>17.604617604617605</v>
      </c>
      <c r="R16" s="36">
        <f>R8+R10+R12+R14</f>
        <v>412</v>
      </c>
      <c r="S16" s="66">
        <f>R16/R17*100</f>
        <v>23.884057971014492</v>
      </c>
      <c r="T16" s="36">
        <f>T8+T10+T12+T14</f>
        <v>150</v>
      </c>
      <c r="U16" s="66">
        <f>T16/T17*100</f>
        <v>13.812154696132598</v>
      </c>
      <c r="V16" s="36">
        <f>V8+V10+V12+V14</f>
        <v>77</v>
      </c>
      <c r="W16" s="66">
        <f>V16/V17*100</f>
        <v>10.44776119402985</v>
      </c>
      <c r="X16" s="36">
        <f>X8+X10+X12+X14</f>
        <v>0</v>
      </c>
      <c r="Y16" s="66" t="e">
        <f>X16/X17*100</f>
        <v>#DIV/0!</v>
      </c>
      <c r="Z16" s="36">
        <f>Z8+Z10+Z12+Z14</f>
        <v>1583</v>
      </c>
      <c r="AA16" s="68">
        <f>Z16/Z17*100</f>
        <v>15.557739557739559</v>
      </c>
    </row>
    <row r="17" spans="1:27" ht="13.5" thickBot="1" x14ac:dyDescent="0.25">
      <c r="A17" s="72"/>
      <c r="B17" s="48">
        <f>B9+B11+B13+B15</f>
        <v>548</v>
      </c>
      <c r="C17" s="67"/>
      <c r="D17" s="48">
        <f>D9+D11+D13+D15</f>
        <v>518</v>
      </c>
      <c r="E17" s="67"/>
      <c r="F17" s="48">
        <f>F9+F11+F13+F15</f>
        <v>369</v>
      </c>
      <c r="G17" s="67"/>
      <c r="H17" s="48">
        <f>H9+H11+H13+H15</f>
        <v>395</v>
      </c>
      <c r="I17" s="67"/>
      <c r="J17" s="48">
        <f>J9+J11+J13+J15</f>
        <v>1174</v>
      </c>
      <c r="K17" s="67"/>
      <c r="L17" s="48">
        <f>L9+L11+L13+L15</f>
        <v>693</v>
      </c>
      <c r="M17" s="67"/>
      <c r="N17" s="48">
        <f>N9+N11+N13+N15</f>
        <v>1544</v>
      </c>
      <c r="O17" s="67"/>
      <c r="P17" s="48">
        <f>P9+P11+P13+P15</f>
        <v>1386</v>
      </c>
      <c r="Q17" s="67"/>
      <c r="R17" s="48">
        <f>R9+R11+R13+R15</f>
        <v>1725</v>
      </c>
      <c r="S17" s="67"/>
      <c r="T17" s="48">
        <f>T9+T11+T13+T15</f>
        <v>1086</v>
      </c>
      <c r="U17" s="67"/>
      <c r="V17" s="48">
        <f>V9+V11+V13+V15</f>
        <v>737</v>
      </c>
      <c r="W17" s="67"/>
      <c r="X17" s="48">
        <f>X9+X11+X13+X15</f>
        <v>0</v>
      </c>
      <c r="Y17" s="67"/>
      <c r="Z17" s="48">
        <f>Z9+Z11+Z13+Z15</f>
        <v>10175</v>
      </c>
      <c r="AA17" s="69"/>
    </row>
    <row r="18" spans="1:27" x14ac:dyDescent="0.2">
      <c r="B18" s="32"/>
      <c r="C18" s="25"/>
    </row>
    <row r="19" spans="1:27" x14ac:dyDescent="0.2">
      <c r="A19" s="51" t="s">
        <v>54</v>
      </c>
      <c r="B19" s="32"/>
      <c r="C19" s="25"/>
    </row>
    <row r="20" spans="1:27" x14ac:dyDescent="0.2">
      <c r="B20" s="32"/>
      <c r="C20" s="25"/>
    </row>
    <row r="21" spans="1:27" x14ac:dyDescent="0.2">
      <c r="B21" s="32"/>
      <c r="C21" s="25"/>
    </row>
    <row r="22" spans="1:27" x14ac:dyDescent="0.2">
      <c r="B22" s="32"/>
      <c r="C22" s="25"/>
    </row>
    <row r="23" spans="1:27" x14ac:dyDescent="0.2">
      <c r="B23" s="32"/>
      <c r="C23" s="25"/>
    </row>
    <row r="24" spans="1:27" x14ac:dyDescent="0.2">
      <c r="B24" s="32"/>
      <c r="C24" s="25"/>
    </row>
    <row r="25" spans="1:27" x14ac:dyDescent="0.2">
      <c r="B25" s="32"/>
      <c r="C25" s="25"/>
    </row>
    <row r="26" spans="1:27" x14ac:dyDescent="0.2">
      <c r="B26" s="32"/>
      <c r="C26" s="25"/>
    </row>
    <row r="27" spans="1:27" x14ac:dyDescent="0.2">
      <c r="B27" s="32"/>
      <c r="C27" s="25"/>
    </row>
    <row r="28" spans="1:27" x14ac:dyDescent="0.2">
      <c r="B28" s="32"/>
      <c r="C28" s="25"/>
    </row>
    <row r="29" spans="1:27" x14ac:dyDescent="0.2">
      <c r="B29" s="32"/>
      <c r="C29" s="25"/>
    </row>
    <row r="30" spans="1:27" x14ac:dyDescent="0.2">
      <c r="B30" s="32"/>
      <c r="C30" s="25"/>
    </row>
    <row r="31" spans="1:27" x14ac:dyDescent="0.2">
      <c r="B31" s="32"/>
      <c r="C31" s="25"/>
    </row>
    <row r="32" spans="1:27" x14ac:dyDescent="0.2">
      <c r="B32" s="32"/>
      <c r="C32" s="25"/>
    </row>
    <row r="33" spans="2:3" x14ac:dyDescent="0.2">
      <c r="B33" s="32"/>
      <c r="C33" s="25"/>
    </row>
    <row r="34" spans="2:3" x14ac:dyDescent="0.2">
      <c r="B34" s="32"/>
      <c r="C34" s="25"/>
    </row>
    <row r="35" spans="2:3" x14ac:dyDescent="0.2">
      <c r="B35" s="32"/>
      <c r="C35" s="25"/>
    </row>
    <row r="36" spans="2:3" x14ac:dyDescent="0.2">
      <c r="B36" s="32"/>
      <c r="C36" s="25"/>
    </row>
    <row r="37" spans="2:3" x14ac:dyDescent="0.2">
      <c r="B37" s="32"/>
      <c r="C37" s="25"/>
    </row>
    <row r="38" spans="2:3" x14ac:dyDescent="0.2">
      <c r="B38" s="32"/>
      <c r="C38" s="25"/>
    </row>
    <row r="39" spans="2:3" x14ac:dyDescent="0.2">
      <c r="B39" s="32"/>
      <c r="C39" s="25"/>
    </row>
    <row r="40" spans="2:3" x14ac:dyDescent="0.2">
      <c r="B40" s="32"/>
      <c r="C40" s="25"/>
    </row>
    <row r="41" spans="2:3" x14ac:dyDescent="0.2">
      <c r="B41" s="32"/>
      <c r="C41" s="25"/>
    </row>
    <row r="42" spans="2:3" x14ac:dyDescent="0.2">
      <c r="B42" s="32"/>
      <c r="C42" s="25"/>
    </row>
    <row r="43" spans="2:3" x14ac:dyDescent="0.2">
      <c r="B43" s="32"/>
      <c r="C43" s="25"/>
    </row>
    <row r="44" spans="2:3" x14ac:dyDescent="0.2">
      <c r="B44" s="32"/>
      <c r="C44" s="25"/>
    </row>
    <row r="45" spans="2:3" x14ac:dyDescent="0.2">
      <c r="B45" s="32"/>
      <c r="C45" s="25"/>
    </row>
    <row r="46" spans="2:3" x14ac:dyDescent="0.2">
      <c r="B46" s="32"/>
      <c r="C46" s="25"/>
    </row>
    <row r="47" spans="2:3" x14ac:dyDescent="0.2">
      <c r="B47" s="32"/>
      <c r="C47" s="25"/>
    </row>
    <row r="48" spans="2:3" x14ac:dyDescent="0.2">
      <c r="B48" s="32"/>
      <c r="C48" s="25"/>
    </row>
    <row r="49" spans="2:3" x14ac:dyDescent="0.2">
      <c r="B49" s="32"/>
      <c r="C49" s="25"/>
    </row>
    <row r="50" spans="2:3" x14ac:dyDescent="0.2">
      <c r="B50" s="32"/>
      <c r="C50" s="25"/>
    </row>
  </sheetData>
  <mergeCells count="84">
    <mergeCell ref="A16:A17"/>
    <mergeCell ref="A14:A15"/>
    <mergeCell ref="B2:L2"/>
    <mergeCell ref="S10:S11"/>
    <mergeCell ref="U10:U11"/>
    <mergeCell ref="A8:A9"/>
    <mergeCell ref="G8:G9"/>
    <mergeCell ref="I8:I9"/>
    <mergeCell ref="K8:K9"/>
    <mergeCell ref="M8:M9"/>
    <mergeCell ref="O8:O9"/>
    <mergeCell ref="Q8:Q9"/>
    <mergeCell ref="S8:S9"/>
    <mergeCell ref="U8:U9"/>
    <mergeCell ref="C16:C17"/>
    <mergeCell ref="E16:E17"/>
    <mergeCell ref="W10:W11"/>
    <mergeCell ref="A12:A13"/>
    <mergeCell ref="A10:A11"/>
    <mergeCell ref="C10:C11"/>
    <mergeCell ref="E10:E11"/>
    <mergeCell ref="I10:I11"/>
    <mergeCell ref="K10:K11"/>
    <mergeCell ref="M10:M11"/>
    <mergeCell ref="O10:O11"/>
    <mergeCell ref="Q10:Q11"/>
    <mergeCell ref="AA8:AA9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C8:C9"/>
    <mergeCell ref="E8:E9"/>
    <mergeCell ref="W8:W9"/>
    <mergeCell ref="Y8:Y9"/>
    <mergeCell ref="Y10:Y11"/>
    <mergeCell ref="AA10:AA11"/>
    <mergeCell ref="C12:C13"/>
    <mergeCell ref="E12:E13"/>
    <mergeCell ref="G12:G13"/>
    <mergeCell ref="I12:I13"/>
    <mergeCell ref="K12:K13"/>
    <mergeCell ref="M12:M13"/>
    <mergeCell ref="O12:O13"/>
    <mergeCell ref="Q12:Q13"/>
    <mergeCell ref="S12:S13"/>
    <mergeCell ref="U12:U13"/>
    <mergeCell ref="W12:W13"/>
    <mergeCell ref="Y12:Y13"/>
    <mergeCell ref="AA12:AA13"/>
    <mergeCell ref="G10:G11"/>
    <mergeCell ref="AA16:AA17"/>
    <mergeCell ref="C14:C15"/>
    <mergeCell ref="E14:E15"/>
    <mergeCell ref="G14:G15"/>
    <mergeCell ref="I14:I15"/>
    <mergeCell ref="K14:K15"/>
    <mergeCell ref="M14:M15"/>
    <mergeCell ref="O14:O15"/>
    <mergeCell ref="Q14:Q15"/>
    <mergeCell ref="S14:S15"/>
    <mergeCell ref="U14:U15"/>
    <mergeCell ref="W14:W15"/>
    <mergeCell ref="Y14:Y15"/>
    <mergeCell ref="AA14:AA15"/>
    <mergeCell ref="G16:G17"/>
    <mergeCell ref="I16:I17"/>
    <mergeCell ref="K16:K17"/>
    <mergeCell ref="M16:M17"/>
    <mergeCell ref="O16:O17"/>
    <mergeCell ref="Q16:Q17"/>
    <mergeCell ref="S16:S17"/>
    <mergeCell ref="U16:U17"/>
    <mergeCell ref="W16:W17"/>
    <mergeCell ref="Y16:Y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50"/>
  <sheetViews>
    <sheetView workbookViewId="0">
      <selection activeCell="V16" sqref="V16"/>
    </sheetView>
  </sheetViews>
  <sheetFormatPr baseColWidth="10" defaultColWidth="11.42578125" defaultRowHeight="11.25" x14ac:dyDescent="0.2"/>
  <cols>
    <col min="1" max="1" width="24.85546875" style="30" customWidth="1"/>
    <col min="2" max="2" width="8.28515625" style="31" customWidth="1"/>
    <col min="3" max="3" width="7.28515625" style="32" customWidth="1"/>
    <col min="4" max="28" width="7.28515625" style="25" customWidth="1"/>
    <col min="29" max="16384" width="11.42578125" style="25"/>
  </cols>
  <sheetData>
    <row r="1" spans="1:33" customFormat="1" ht="18.75" x14ac:dyDescent="0.25">
      <c r="A1" s="50" t="s">
        <v>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23"/>
      <c r="AF1" s="23"/>
      <c r="AG1" s="23"/>
    </row>
    <row r="2" spans="1:33" customFormat="1" ht="25.5" customHeight="1" x14ac:dyDescent="0.25">
      <c r="A2" s="49" t="s">
        <v>52</v>
      </c>
      <c r="B2" s="70" t="s">
        <v>46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8"/>
      <c r="Q2" s="38"/>
      <c r="R2" s="38"/>
      <c r="S2" s="38"/>
      <c r="T2" s="24"/>
      <c r="U2" s="24"/>
      <c r="V2" s="24"/>
      <c r="W2" s="24"/>
      <c r="X2" s="24"/>
      <c r="Y2" s="23"/>
      <c r="Z2" s="23"/>
      <c r="AA2" s="23"/>
      <c r="AB2" s="23"/>
      <c r="AC2" s="23"/>
      <c r="AD2" s="23"/>
      <c r="AE2" s="23"/>
      <c r="AF2" s="23"/>
      <c r="AG2" s="23"/>
    </row>
    <row r="3" spans="1:33" customFormat="1" ht="22.5" customHeight="1" x14ac:dyDescent="0.25">
      <c r="A3" s="49" t="s">
        <v>53</v>
      </c>
      <c r="B3" s="70" t="s">
        <v>41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24"/>
      <c r="Q3" s="24"/>
      <c r="R3" s="24"/>
      <c r="S3" s="24"/>
      <c r="T3" s="24"/>
      <c r="U3" s="24"/>
      <c r="V3" s="24"/>
      <c r="W3" s="24"/>
      <c r="X3" s="24"/>
      <c r="Y3" s="23"/>
      <c r="Z3" s="23"/>
      <c r="AA3" s="23"/>
      <c r="AB3" s="23"/>
      <c r="AC3" s="23"/>
      <c r="AD3" s="23"/>
      <c r="AE3" s="23"/>
      <c r="AF3" s="23"/>
      <c r="AG3" s="23"/>
    </row>
    <row r="4" spans="1:33" customFormat="1" ht="22.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24"/>
      <c r="P4" s="24"/>
      <c r="Q4" s="24"/>
      <c r="R4" s="24"/>
      <c r="S4" s="24"/>
      <c r="T4" s="24"/>
      <c r="U4" s="24"/>
      <c r="V4" s="24"/>
      <c r="W4" s="24"/>
      <c r="X4" s="24"/>
      <c r="Y4" s="23"/>
      <c r="Z4" s="23"/>
      <c r="AA4" s="23"/>
      <c r="AB4" s="23"/>
      <c r="AC4" s="23"/>
      <c r="AD4" s="23"/>
      <c r="AE4" s="23"/>
      <c r="AF4" s="23"/>
      <c r="AG4" s="23"/>
    </row>
    <row r="6" spans="1:33" ht="12" thickBot="1" x14ac:dyDescent="0.25"/>
    <row r="7" spans="1:33" s="26" customFormat="1" ht="12.75" x14ac:dyDescent="0.25">
      <c r="A7" s="47" t="s">
        <v>48</v>
      </c>
      <c r="B7" s="77" t="s">
        <v>24</v>
      </c>
      <c r="C7" s="77"/>
      <c r="D7" s="77" t="s">
        <v>25</v>
      </c>
      <c r="E7" s="77"/>
      <c r="F7" s="77" t="s">
        <v>26</v>
      </c>
      <c r="G7" s="77"/>
      <c r="H7" s="77" t="s">
        <v>27</v>
      </c>
      <c r="I7" s="77"/>
      <c r="J7" s="77" t="s">
        <v>28</v>
      </c>
      <c r="K7" s="77"/>
      <c r="L7" s="77" t="s">
        <v>29</v>
      </c>
      <c r="M7" s="77"/>
      <c r="N7" s="77" t="s">
        <v>30</v>
      </c>
      <c r="O7" s="77"/>
      <c r="P7" s="77" t="s">
        <v>31</v>
      </c>
      <c r="Q7" s="77"/>
      <c r="R7" s="77" t="s">
        <v>32</v>
      </c>
      <c r="S7" s="77"/>
      <c r="T7" s="77" t="s">
        <v>33</v>
      </c>
      <c r="U7" s="77"/>
      <c r="V7" s="77" t="s">
        <v>34</v>
      </c>
      <c r="W7" s="77"/>
      <c r="X7" s="77" t="s">
        <v>35</v>
      </c>
      <c r="Y7" s="77"/>
      <c r="Z7" s="77" t="s">
        <v>36</v>
      </c>
      <c r="AA7" s="78"/>
    </row>
    <row r="8" spans="1:33" ht="12.75" x14ac:dyDescent="0.2">
      <c r="A8" s="79" t="s">
        <v>49</v>
      </c>
      <c r="B8" s="27">
        <v>0</v>
      </c>
      <c r="C8" s="62">
        <f>B8/B9*100</f>
        <v>0</v>
      </c>
      <c r="D8" s="27">
        <v>0</v>
      </c>
      <c r="E8" s="62">
        <f>D8/D9*100</f>
        <v>0</v>
      </c>
      <c r="F8" s="27">
        <v>0</v>
      </c>
      <c r="G8" s="62">
        <f>F8/F9*100</f>
        <v>0</v>
      </c>
      <c r="H8" s="27">
        <v>0</v>
      </c>
      <c r="I8" s="62">
        <f>H8/H9*100</f>
        <v>0</v>
      </c>
      <c r="J8" s="27">
        <v>1</v>
      </c>
      <c r="K8" s="62">
        <f>J8/J9*100</f>
        <v>0.29940119760479045</v>
      </c>
      <c r="L8" s="27">
        <v>0</v>
      </c>
      <c r="M8" s="62">
        <f>L8/L9*100</f>
        <v>0</v>
      </c>
      <c r="N8" s="27">
        <v>0</v>
      </c>
      <c r="O8" s="62">
        <f>N8/N9*100</f>
        <v>0</v>
      </c>
      <c r="P8" s="27">
        <v>1</v>
      </c>
      <c r="Q8" s="62">
        <f>P8/P9*100</f>
        <v>0.16920473773265651</v>
      </c>
      <c r="R8" s="27">
        <v>4</v>
      </c>
      <c r="S8" s="62">
        <f>R8/R9*100</f>
        <v>0.80808080808080807</v>
      </c>
      <c r="T8" s="27">
        <v>2</v>
      </c>
      <c r="U8" s="62">
        <f>T8/T9*100</f>
        <v>0.50505050505050508</v>
      </c>
      <c r="V8" s="27">
        <v>0</v>
      </c>
      <c r="W8" s="62">
        <f>V8/V9*100</f>
        <v>0</v>
      </c>
      <c r="X8" s="27"/>
      <c r="Y8" s="62" t="e">
        <f>X8/X9*100</f>
        <v>#DIV/0!</v>
      </c>
      <c r="Z8" s="28">
        <f t="shared" ref="Z8:Z15" si="0">(B8+D8+F8+H8+J8+L8+N8+P8+R8+T8+V8+X8)</f>
        <v>8</v>
      </c>
      <c r="AA8" s="76">
        <f t="shared" ref="AA8" si="1">(Z8/Z9)*100</f>
        <v>0.19230769230769232</v>
      </c>
    </row>
    <row r="9" spans="1:33" ht="12.75" x14ac:dyDescent="0.2">
      <c r="A9" s="79"/>
      <c r="B9" s="27">
        <v>335</v>
      </c>
      <c r="C9" s="62"/>
      <c r="D9" s="27">
        <v>297</v>
      </c>
      <c r="E9" s="62"/>
      <c r="F9" s="27">
        <v>316</v>
      </c>
      <c r="G9" s="62"/>
      <c r="H9" s="27">
        <v>261</v>
      </c>
      <c r="I9" s="62"/>
      <c r="J9" s="27">
        <v>334</v>
      </c>
      <c r="K9" s="62"/>
      <c r="L9" s="27">
        <v>269</v>
      </c>
      <c r="M9" s="62"/>
      <c r="N9" s="27">
        <v>470</v>
      </c>
      <c r="O9" s="62"/>
      <c r="P9" s="27">
        <v>591</v>
      </c>
      <c r="Q9" s="62"/>
      <c r="R9" s="27">
        <v>495</v>
      </c>
      <c r="S9" s="62"/>
      <c r="T9" s="27">
        <v>396</v>
      </c>
      <c r="U9" s="62"/>
      <c r="V9" s="27">
        <v>396</v>
      </c>
      <c r="W9" s="62"/>
      <c r="X9" s="27"/>
      <c r="Y9" s="62"/>
      <c r="Z9" s="29">
        <f t="shared" si="0"/>
        <v>4160</v>
      </c>
      <c r="AA9" s="76"/>
    </row>
    <row r="10" spans="1:33" ht="12.75" x14ac:dyDescent="0.2">
      <c r="A10" s="80" t="s">
        <v>51</v>
      </c>
      <c r="B10" s="33">
        <v>3</v>
      </c>
      <c r="C10" s="61">
        <f>B10/B11*100</f>
        <v>23.076923076923077</v>
      </c>
      <c r="D10" s="33">
        <v>0</v>
      </c>
      <c r="E10" s="61">
        <f>D10/D11*100</f>
        <v>0</v>
      </c>
      <c r="F10" s="33">
        <v>0</v>
      </c>
      <c r="G10" s="61">
        <f>F10/F11*100</f>
        <v>0</v>
      </c>
      <c r="H10" s="33">
        <v>0</v>
      </c>
      <c r="I10" s="61">
        <f>H10/H11*100</f>
        <v>0</v>
      </c>
      <c r="J10" s="33">
        <v>0</v>
      </c>
      <c r="K10" s="61">
        <f>J10/J11*100</f>
        <v>0</v>
      </c>
      <c r="L10" s="33">
        <v>0</v>
      </c>
      <c r="M10" s="61">
        <f>L10/L11*100</f>
        <v>0</v>
      </c>
      <c r="N10" s="33">
        <v>0</v>
      </c>
      <c r="O10" s="61">
        <f>N10/N11*100</f>
        <v>0</v>
      </c>
      <c r="P10" s="33">
        <v>2</v>
      </c>
      <c r="Q10" s="61">
        <f>P10/P11*100</f>
        <v>3.3898305084745761</v>
      </c>
      <c r="R10" s="33">
        <v>11</v>
      </c>
      <c r="S10" s="61">
        <f>R10/R11*100</f>
        <v>36.666666666666664</v>
      </c>
      <c r="T10" s="33">
        <v>1</v>
      </c>
      <c r="U10" s="61">
        <f>T10/T11*100</f>
        <v>4.5454545454545459</v>
      </c>
      <c r="V10" s="33">
        <v>4</v>
      </c>
      <c r="W10" s="61">
        <f>V10/V11*100</f>
        <v>11.428571428571429</v>
      </c>
      <c r="X10" s="33"/>
      <c r="Y10" s="61" t="e">
        <f>X10/X11*100</f>
        <v>#DIV/0!</v>
      </c>
      <c r="Z10" s="34">
        <f t="shared" si="0"/>
        <v>21</v>
      </c>
      <c r="AA10" s="75">
        <f t="shared" ref="AA10" si="2">(Z10/Z11)*100</f>
        <v>5.6000000000000005</v>
      </c>
    </row>
    <row r="11" spans="1:33" ht="12.75" x14ac:dyDescent="0.2">
      <c r="A11" s="80"/>
      <c r="B11" s="33">
        <v>13</v>
      </c>
      <c r="C11" s="61"/>
      <c r="D11" s="33">
        <v>13</v>
      </c>
      <c r="E11" s="61"/>
      <c r="F11" s="33">
        <v>29</v>
      </c>
      <c r="G11" s="61"/>
      <c r="H11" s="33">
        <v>24</v>
      </c>
      <c r="I11" s="61"/>
      <c r="J11" s="33">
        <v>91</v>
      </c>
      <c r="K11" s="61"/>
      <c r="L11" s="33">
        <v>27</v>
      </c>
      <c r="M11" s="61"/>
      <c r="N11" s="33">
        <v>32</v>
      </c>
      <c r="O11" s="61"/>
      <c r="P11" s="33">
        <v>59</v>
      </c>
      <c r="Q11" s="61"/>
      <c r="R11" s="33">
        <v>30</v>
      </c>
      <c r="S11" s="61"/>
      <c r="T11" s="33">
        <v>22</v>
      </c>
      <c r="U11" s="61"/>
      <c r="V11" s="33">
        <v>35</v>
      </c>
      <c r="W11" s="61"/>
      <c r="X11" s="33"/>
      <c r="Y11" s="61"/>
      <c r="Z11" s="34">
        <f t="shared" si="0"/>
        <v>375</v>
      </c>
      <c r="AA11" s="75"/>
    </row>
    <row r="12" spans="1:33" ht="12.75" x14ac:dyDescent="0.2">
      <c r="A12" s="79" t="s">
        <v>50</v>
      </c>
      <c r="B12" s="27">
        <v>0</v>
      </c>
      <c r="C12" s="62">
        <f>B12/B13*100</f>
        <v>0</v>
      </c>
      <c r="D12" s="27">
        <v>0</v>
      </c>
      <c r="E12" s="62">
        <f>D12/D13*100</f>
        <v>0</v>
      </c>
      <c r="F12" s="27">
        <v>1</v>
      </c>
      <c r="G12" s="62">
        <f>F12/F13*100</f>
        <v>0.90090090090090091</v>
      </c>
      <c r="H12" s="27">
        <v>2</v>
      </c>
      <c r="I12" s="62">
        <f>H12/H13*100</f>
        <v>5.5555555555555554</v>
      </c>
      <c r="J12" s="27">
        <v>0</v>
      </c>
      <c r="K12" s="62">
        <f>J12/J13*100</f>
        <v>0</v>
      </c>
      <c r="L12" s="27">
        <v>0</v>
      </c>
      <c r="M12" s="62">
        <f>L12/L13*100</f>
        <v>0</v>
      </c>
      <c r="N12" s="27">
        <v>0</v>
      </c>
      <c r="O12" s="62">
        <f>N12/N13*100</f>
        <v>0</v>
      </c>
      <c r="P12" s="27">
        <v>0</v>
      </c>
      <c r="Q12" s="62">
        <f>P12/P13*100</f>
        <v>0</v>
      </c>
      <c r="R12" s="27">
        <v>0</v>
      </c>
      <c r="S12" s="62">
        <f>R12/R13*100</f>
        <v>0</v>
      </c>
      <c r="T12" s="27">
        <v>0</v>
      </c>
      <c r="U12" s="62">
        <f>T12/T13*100</f>
        <v>0</v>
      </c>
      <c r="V12" s="27">
        <v>0</v>
      </c>
      <c r="W12" s="62">
        <f>V12/V13*100</f>
        <v>0</v>
      </c>
      <c r="X12" s="27"/>
      <c r="Y12" s="62" t="e">
        <f>X12/X13*100</f>
        <v>#DIV/0!</v>
      </c>
      <c r="Z12" s="28">
        <f t="shared" si="0"/>
        <v>3</v>
      </c>
      <c r="AA12" s="76">
        <f t="shared" ref="AA12" si="3">(Z12/Z13)*100</f>
        <v>0.42253521126760557</v>
      </c>
    </row>
    <row r="13" spans="1:33" ht="12.75" x14ac:dyDescent="0.2">
      <c r="A13" s="79"/>
      <c r="B13" s="27">
        <v>71</v>
      </c>
      <c r="C13" s="62"/>
      <c r="D13" s="27">
        <v>50</v>
      </c>
      <c r="E13" s="62"/>
      <c r="F13" s="27">
        <v>111</v>
      </c>
      <c r="G13" s="62"/>
      <c r="H13" s="27">
        <v>36</v>
      </c>
      <c r="I13" s="62"/>
      <c r="J13" s="27">
        <v>105</v>
      </c>
      <c r="K13" s="62"/>
      <c r="L13" s="27">
        <v>50</v>
      </c>
      <c r="M13" s="62"/>
      <c r="N13" s="27">
        <v>113</v>
      </c>
      <c r="O13" s="62"/>
      <c r="P13" s="27">
        <v>56</v>
      </c>
      <c r="Q13" s="62"/>
      <c r="R13" s="27">
        <v>55</v>
      </c>
      <c r="S13" s="62"/>
      <c r="T13" s="27">
        <v>36</v>
      </c>
      <c r="U13" s="62"/>
      <c r="V13" s="27">
        <v>27</v>
      </c>
      <c r="W13" s="62"/>
      <c r="X13" s="27"/>
      <c r="Y13" s="62"/>
      <c r="Z13" s="29">
        <f t="shared" si="0"/>
        <v>710</v>
      </c>
      <c r="AA13" s="76"/>
    </row>
    <row r="14" spans="1:33" ht="12.75" x14ac:dyDescent="0.2">
      <c r="A14" s="80" t="s">
        <v>45</v>
      </c>
      <c r="B14" s="42">
        <v>0</v>
      </c>
      <c r="C14" s="64">
        <f>B14/B15*100</f>
        <v>0</v>
      </c>
      <c r="D14" s="42">
        <v>0</v>
      </c>
      <c r="E14" s="64">
        <f>D14/D15*100</f>
        <v>0</v>
      </c>
      <c r="F14" s="42">
        <v>1</v>
      </c>
      <c r="G14" s="64">
        <f>F14/F15*100</f>
        <v>1.8181818181818181</v>
      </c>
      <c r="H14" s="42">
        <v>0</v>
      </c>
      <c r="I14" s="64">
        <f>H14/H15*100</f>
        <v>0</v>
      </c>
      <c r="J14" s="42">
        <v>0</v>
      </c>
      <c r="K14" s="64">
        <f>J14/J15*100</f>
        <v>0</v>
      </c>
      <c r="L14" s="42">
        <v>0</v>
      </c>
      <c r="M14" s="64">
        <f>L14/L15*100</f>
        <v>0</v>
      </c>
      <c r="N14" s="33">
        <v>0</v>
      </c>
      <c r="O14" s="64">
        <f>N14/N15*100</f>
        <v>0</v>
      </c>
      <c r="P14" s="33">
        <v>0</v>
      </c>
      <c r="Q14" s="64">
        <f>P14/P15*100</f>
        <v>0</v>
      </c>
      <c r="R14" s="33">
        <v>0</v>
      </c>
      <c r="S14" s="61">
        <f>R14/R15*100</f>
        <v>0</v>
      </c>
      <c r="T14" s="33">
        <v>0</v>
      </c>
      <c r="U14" s="61">
        <f>T14/T15*100</f>
        <v>0</v>
      </c>
      <c r="V14" s="33">
        <v>0</v>
      </c>
      <c r="W14" s="61">
        <f>V14/V15*100</f>
        <v>0</v>
      </c>
      <c r="X14" s="33"/>
      <c r="Y14" s="61" t="e">
        <f>X14/X15*100</f>
        <v>#DIV/0!</v>
      </c>
      <c r="Z14" s="34">
        <f t="shared" si="0"/>
        <v>1</v>
      </c>
      <c r="AA14" s="75">
        <f t="shared" ref="AA14" si="4">(Z14/Z15)*100</f>
        <v>0.25380710659898476</v>
      </c>
    </row>
    <row r="15" spans="1:33" ht="13.5" thickBot="1" x14ac:dyDescent="0.25">
      <c r="A15" s="80"/>
      <c r="B15" s="42">
        <v>30</v>
      </c>
      <c r="C15" s="65"/>
      <c r="D15" s="42">
        <v>39</v>
      </c>
      <c r="E15" s="65"/>
      <c r="F15" s="42">
        <v>55</v>
      </c>
      <c r="G15" s="65"/>
      <c r="H15" s="42">
        <v>19</v>
      </c>
      <c r="I15" s="65"/>
      <c r="J15" s="42">
        <v>22</v>
      </c>
      <c r="K15" s="65"/>
      <c r="L15" s="42">
        <v>24</v>
      </c>
      <c r="M15" s="65"/>
      <c r="N15" s="33">
        <v>38</v>
      </c>
      <c r="O15" s="65"/>
      <c r="P15" s="33">
        <v>49</v>
      </c>
      <c r="Q15" s="65"/>
      <c r="R15" s="33">
        <v>73</v>
      </c>
      <c r="S15" s="61"/>
      <c r="T15" s="33">
        <v>23</v>
      </c>
      <c r="U15" s="61"/>
      <c r="V15" s="33">
        <v>22</v>
      </c>
      <c r="W15" s="61"/>
      <c r="X15" s="33"/>
      <c r="Y15" s="61"/>
      <c r="Z15" s="34">
        <f t="shared" si="0"/>
        <v>394</v>
      </c>
      <c r="AA15" s="75"/>
    </row>
    <row r="16" spans="1:33" ht="13.5" thickBot="1" x14ac:dyDescent="0.25">
      <c r="A16" s="71" t="s">
        <v>47</v>
      </c>
      <c r="B16" s="36">
        <f>B8+B10+B12+B14</f>
        <v>3</v>
      </c>
      <c r="C16" s="66">
        <f>B16/B17*100</f>
        <v>0.66815144766146994</v>
      </c>
      <c r="D16" s="36">
        <f>D8+D10+D12+D14</f>
        <v>0</v>
      </c>
      <c r="E16" s="66">
        <f>D16/D17*100</f>
        <v>0</v>
      </c>
      <c r="F16" s="36">
        <f>F8+F10+F12+F14</f>
        <v>2</v>
      </c>
      <c r="G16" s="66">
        <f>F16/F17*100</f>
        <v>0.39138943248532287</v>
      </c>
      <c r="H16" s="36">
        <f>H8+H10+H12+H14</f>
        <v>2</v>
      </c>
      <c r="I16" s="66">
        <f>H16/H17*100</f>
        <v>0.58823529411764708</v>
      </c>
      <c r="J16" s="36">
        <f>J8+J10+J12+J14</f>
        <v>1</v>
      </c>
      <c r="K16" s="66">
        <f>J16/J17*100</f>
        <v>0.18115942028985507</v>
      </c>
      <c r="L16" s="36">
        <f>L8+L10+L12+L14</f>
        <v>0</v>
      </c>
      <c r="M16" s="66">
        <f>L16/L17*100</f>
        <v>0</v>
      </c>
      <c r="N16" s="36">
        <f>N8+N10+N12+N14</f>
        <v>0</v>
      </c>
      <c r="O16" s="66">
        <f>N16/N17*100</f>
        <v>0</v>
      </c>
      <c r="P16" s="36">
        <f>P8+P10+P12+P14</f>
        <v>3</v>
      </c>
      <c r="Q16" s="66">
        <f>P16/P17*100</f>
        <v>0.39735099337748342</v>
      </c>
      <c r="R16" s="36">
        <f>R8+R10+R12+R14</f>
        <v>15</v>
      </c>
      <c r="S16" s="66">
        <f>R16/R17*100</f>
        <v>2.2970903522205206</v>
      </c>
      <c r="T16" s="36">
        <f>T8+T10+T12+T14</f>
        <v>3</v>
      </c>
      <c r="U16" s="66">
        <f>T16/T17*100</f>
        <v>0.62893081761006298</v>
      </c>
      <c r="V16" s="36">
        <f>V8+V10+V12+V14</f>
        <v>4</v>
      </c>
      <c r="W16" s="66">
        <f>V16/V17*100</f>
        <v>0.83333333333333337</v>
      </c>
      <c r="X16" s="36">
        <f>X8+X10+X12+X14</f>
        <v>0</v>
      </c>
      <c r="Y16" s="66" t="e">
        <f>X16/X17*100</f>
        <v>#DIV/0!</v>
      </c>
      <c r="Z16" s="36">
        <f>Z8+Z10+Z12+Z14</f>
        <v>33</v>
      </c>
      <c r="AA16" s="68">
        <f>Z16/Z17*100</f>
        <v>0.5852101436424898</v>
      </c>
    </row>
    <row r="17" spans="1:27" ht="13.5" thickBot="1" x14ac:dyDescent="0.25">
      <c r="A17" s="72"/>
      <c r="B17" s="48">
        <f>B9+B11+B13+B15</f>
        <v>449</v>
      </c>
      <c r="C17" s="67"/>
      <c r="D17" s="48">
        <f>D9+D11+D13+D15</f>
        <v>399</v>
      </c>
      <c r="E17" s="67"/>
      <c r="F17" s="48">
        <f>F9+F11+F13+F15</f>
        <v>511</v>
      </c>
      <c r="G17" s="67"/>
      <c r="H17" s="48">
        <f>H9+H11+H13+H15</f>
        <v>340</v>
      </c>
      <c r="I17" s="67"/>
      <c r="J17" s="48">
        <f>J9+J11+J13+J15</f>
        <v>552</v>
      </c>
      <c r="K17" s="67"/>
      <c r="L17" s="48">
        <f>L9+L11+L13+L15</f>
        <v>370</v>
      </c>
      <c r="M17" s="67"/>
      <c r="N17" s="48">
        <f>N9+N11+N13+N15</f>
        <v>653</v>
      </c>
      <c r="O17" s="67"/>
      <c r="P17" s="48">
        <f>P9+P11+P13+P15</f>
        <v>755</v>
      </c>
      <c r="Q17" s="67"/>
      <c r="R17" s="48">
        <f>R9+R11+R13+R15</f>
        <v>653</v>
      </c>
      <c r="S17" s="67"/>
      <c r="T17" s="48">
        <f>T9+T11+T13+T15</f>
        <v>477</v>
      </c>
      <c r="U17" s="67"/>
      <c r="V17" s="48">
        <f>V9+V11+V13+V15</f>
        <v>480</v>
      </c>
      <c r="W17" s="67"/>
      <c r="X17" s="48">
        <f>X9+X11+X13+X15</f>
        <v>0</v>
      </c>
      <c r="Y17" s="67"/>
      <c r="Z17" s="48">
        <f>Z9+Z11+Z13+Z15</f>
        <v>5639</v>
      </c>
      <c r="AA17" s="69"/>
    </row>
    <row r="18" spans="1:27" x14ac:dyDescent="0.2">
      <c r="B18" s="32"/>
      <c r="C18" s="25"/>
    </row>
    <row r="19" spans="1:27" x14ac:dyDescent="0.2">
      <c r="A19" s="51" t="s">
        <v>54</v>
      </c>
      <c r="B19" s="32"/>
      <c r="C19" s="25"/>
    </row>
    <row r="20" spans="1:27" x14ac:dyDescent="0.2">
      <c r="B20" s="32"/>
      <c r="C20" s="25"/>
    </row>
    <row r="21" spans="1:27" x14ac:dyDescent="0.2">
      <c r="B21" s="32"/>
      <c r="C21" s="25"/>
    </row>
    <row r="22" spans="1:27" x14ac:dyDescent="0.2">
      <c r="B22" s="32"/>
      <c r="C22" s="25"/>
    </row>
    <row r="23" spans="1:27" x14ac:dyDescent="0.2">
      <c r="B23" s="32"/>
      <c r="C23" s="25"/>
    </row>
    <row r="24" spans="1:27" x14ac:dyDescent="0.2">
      <c r="B24" s="32"/>
      <c r="C24" s="25"/>
    </row>
    <row r="25" spans="1:27" x14ac:dyDescent="0.2">
      <c r="B25" s="32"/>
      <c r="C25" s="25"/>
    </row>
    <row r="26" spans="1:27" x14ac:dyDescent="0.2">
      <c r="B26" s="32"/>
      <c r="C26" s="25"/>
    </row>
    <row r="27" spans="1:27" x14ac:dyDescent="0.2">
      <c r="B27" s="32"/>
      <c r="C27" s="25"/>
    </row>
    <row r="28" spans="1:27" x14ac:dyDescent="0.2">
      <c r="B28" s="32"/>
      <c r="C28" s="25"/>
    </row>
    <row r="29" spans="1:27" x14ac:dyDescent="0.2">
      <c r="B29" s="32"/>
      <c r="C29" s="25"/>
    </row>
    <row r="30" spans="1:27" x14ac:dyDescent="0.2">
      <c r="B30" s="32"/>
      <c r="C30" s="25"/>
    </row>
    <row r="31" spans="1:27" x14ac:dyDescent="0.2">
      <c r="B31" s="32"/>
      <c r="C31" s="25"/>
    </row>
    <row r="32" spans="1:27" x14ac:dyDescent="0.2">
      <c r="B32" s="32"/>
      <c r="C32" s="25"/>
    </row>
    <row r="33" spans="2:3" x14ac:dyDescent="0.2">
      <c r="B33" s="32"/>
      <c r="C33" s="25"/>
    </row>
    <row r="34" spans="2:3" x14ac:dyDescent="0.2">
      <c r="B34" s="32"/>
      <c r="C34" s="25"/>
    </row>
    <row r="35" spans="2:3" x14ac:dyDescent="0.2">
      <c r="B35" s="32"/>
      <c r="C35" s="25"/>
    </row>
    <row r="36" spans="2:3" x14ac:dyDescent="0.2">
      <c r="B36" s="32"/>
      <c r="C36" s="25"/>
    </row>
    <row r="37" spans="2:3" x14ac:dyDescent="0.2">
      <c r="B37" s="32"/>
      <c r="C37" s="25"/>
    </row>
    <row r="38" spans="2:3" x14ac:dyDescent="0.2">
      <c r="B38" s="32"/>
      <c r="C38" s="25"/>
    </row>
    <row r="39" spans="2:3" x14ac:dyDescent="0.2">
      <c r="B39" s="32"/>
      <c r="C39" s="25"/>
    </row>
    <row r="40" spans="2:3" x14ac:dyDescent="0.2">
      <c r="B40" s="32"/>
      <c r="C40" s="25"/>
    </row>
    <row r="41" spans="2:3" x14ac:dyDescent="0.2">
      <c r="B41" s="32"/>
      <c r="C41" s="25"/>
    </row>
    <row r="42" spans="2:3" x14ac:dyDescent="0.2">
      <c r="B42" s="32"/>
      <c r="C42" s="25"/>
    </row>
    <row r="43" spans="2:3" x14ac:dyDescent="0.2">
      <c r="B43" s="32"/>
      <c r="C43" s="25"/>
    </row>
    <row r="44" spans="2:3" x14ac:dyDescent="0.2">
      <c r="B44" s="32"/>
      <c r="C44" s="25"/>
    </row>
    <row r="45" spans="2:3" x14ac:dyDescent="0.2">
      <c r="B45" s="32"/>
      <c r="C45" s="25"/>
    </row>
    <row r="46" spans="2:3" x14ac:dyDescent="0.2">
      <c r="B46" s="32"/>
      <c r="C46" s="25"/>
    </row>
    <row r="47" spans="2:3" x14ac:dyDescent="0.2">
      <c r="B47" s="32"/>
      <c r="C47" s="25"/>
    </row>
    <row r="48" spans="2:3" x14ac:dyDescent="0.2">
      <c r="B48" s="32"/>
      <c r="C48" s="25"/>
    </row>
    <row r="49" spans="2:3" x14ac:dyDescent="0.2">
      <c r="B49" s="32"/>
      <c r="C49" s="25"/>
    </row>
    <row r="50" spans="2:3" x14ac:dyDescent="0.2">
      <c r="B50" s="32"/>
      <c r="C50" s="25"/>
    </row>
  </sheetData>
  <mergeCells count="85">
    <mergeCell ref="A16:A17"/>
    <mergeCell ref="A14:A15"/>
    <mergeCell ref="B2:O2"/>
    <mergeCell ref="B3:O3"/>
    <mergeCell ref="Q10:Q11"/>
    <mergeCell ref="A8:A9"/>
    <mergeCell ref="C8:C9"/>
    <mergeCell ref="E8:E9"/>
    <mergeCell ref="G8:G9"/>
    <mergeCell ref="I8:I9"/>
    <mergeCell ref="K8:K9"/>
    <mergeCell ref="G16:G17"/>
    <mergeCell ref="I16:I17"/>
    <mergeCell ref="K16:K17"/>
    <mergeCell ref="M16:M17"/>
    <mergeCell ref="O16:O17"/>
    <mergeCell ref="S10:S11"/>
    <mergeCell ref="U10:U11"/>
    <mergeCell ref="W10:W11"/>
    <mergeCell ref="A12:A13"/>
    <mergeCell ref="A10:A11"/>
    <mergeCell ref="C10:C11"/>
    <mergeCell ref="E10:E11"/>
    <mergeCell ref="G10:G11"/>
    <mergeCell ref="I10:I11"/>
    <mergeCell ref="K10:K11"/>
    <mergeCell ref="M10:M11"/>
    <mergeCell ref="W8:W9"/>
    <mergeCell ref="Y8:Y9"/>
    <mergeCell ref="AA8:AA9"/>
    <mergeCell ref="B7:C7"/>
    <mergeCell ref="D7:E7"/>
    <mergeCell ref="F7:G7"/>
    <mergeCell ref="H7:I7"/>
    <mergeCell ref="J7:K7"/>
    <mergeCell ref="L7:M7"/>
    <mergeCell ref="N7:O7"/>
    <mergeCell ref="P7:Q7"/>
    <mergeCell ref="M8:M9"/>
    <mergeCell ref="O8:O9"/>
    <mergeCell ref="Q8:Q9"/>
    <mergeCell ref="S8:S9"/>
    <mergeCell ref="U8:U9"/>
    <mergeCell ref="R7:S7"/>
    <mergeCell ref="T7:U7"/>
    <mergeCell ref="V7:W7"/>
    <mergeCell ref="X7:Y7"/>
    <mergeCell ref="Z7:AA7"/>
    <mergeCell ref="Y10:Y11"/>
    <mergeCell ref="AA10:AA11"/>
    <mergeCell ref="C12:C13"/>
    <mergeCell ref="E12:E13"/>
    <mergeCell ref="G12:G13"/>
    <mergeCell ref="I12:I13"/>
    <mergeCell ref="K12:K13"/>
    <mergeCell ref="M12:M13"/>
    <mergeCell ref="O12:O13"/>
    <mergeCell ref="Q12:Q13"/>
    <mergeCell ref="S12:S13"/>
    <mergeCell ref="U12:U13"/>
    <mergeCell ref="W12:W13"/>
    <mergeCell ref="Y12:Y13"/>
    <mergeCell ref="AA12:AA13"/>
    <mergeCell ref="O10:O11"/>
    <mergeCell ref="AA16:AA17"/>
    <mergeCell ref="C14:C15"/>
    <mergeCell ref="E14:E15"/>
    <mergeCell ref="G14:G15"/>
    <mergeCell ref="I14:I15"/>
    <mergeCell ref="K14:K15"/>
    <mergeCell ref="M14:M15"/>
    <mergeCell ref="O14:O15"/>
    <mergeCell ref="Q14:Q15"/>
    <mergeCell ref="S14:S15"/>
    <mergeCell ref="U14:U15"/>
    <mergeCell ref="W14:W15"/>
    <mergeCell ref="Y14:Y15"/>
    <mergeCell ref="AA14:AA15"/>
    <mergeCell ref="C16:C17"/>
    <mergeCell ref="E16:E17"/>
    <mergeCell ref="Q16:Q17"/>
    <mergeCell ref="S16:S17"/>
    <mergeCell ref="U16:U17"/>
    <mergeCell ref="W16:W17"/>
    <mergeCell ref="Y16:Y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45"/>
  <sheetViews>
    <sheetView workbookViewId="0">
      <pane xSplit="1" topLeftCell="B1" activePane="topRight" state="frozen"/>
      <selection pane="topRight" activeCell="V16" sqref="V16"/>
    </sheetView>
  </sheetViews>
  <sheetFormatPr baseColWidth="10" defaultColWidth="11.42578125" defaultRowHeight="11.25" x14ac:dyDescent="0.2"/>
  <cols>
    <col min="1" max="1" width="24.85546875" style="30" customWidth="1"/>
    <col min="2" max="2" width="8.28515625" style="31" customWidth="1"/>
    <col min="3" max="3" width="7.28515625" style="32" customWidth="1"/>
    <col min="4" max="28" width="7.28515625" style="25" customWidth="1"/>
    <col min="29" max="16384" width="11.42578125" style="25"/>
  </cols>
  <sheetData>
    <row r="1" spans="1:33" customFormat="1" ht="18.75" x14ac:dyDescent="0.25">
      <c r="A1" s="50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23"/>
      <c r="AF1" s="23"/>
      <c r="AG1" s="23"/>
    </row>
    <row r="2" spans="1:33" customFormat="1" ht="22.5" customHeight="1" x14ac:dyDescent="0.25">
      <c r="A2" s="49" t="s">
        <v>52</v>
      </c>
      <c r="B2" s="70" t="s">
        <v>42</v>
      </c>
      <c r="C2" s="70"/>
      <c r="D2" s="70"/>
      <c r="E2" s="70"/>
      <c r="F2" s="70"/>
      <c r="G2" s="70"/>
      <c r="H2" s="70"/>
      <c r="I2" s="70"/>
      <c r="J2" s="38"/>
      <c r="K2" s="38"/>
      <c r="L2" s="38"/>
      <c r="M2" s="38"/>
      <c r="N2" s="38"/>
      <c r="O2" s="24"/>
      <c r="P2" s="24"/>
      <c r="Q2" s="24"/>
      <c r="R2" s="24"/>
      <c r="S2" s="24"/>
      <c r="T2" s="24"/>
      <c r="U2" s="24"/>
      <c r="V2" s="24"/>
      <c r="W2" s="24"/>
      <c r="X2" s="24"/>
      <c r="Y2" s="23"/>
      <c r="Z2" s="23"/>
      <c r="AA2" s="23"/>
      <c r="AB2" s="23"/>
      <c r="AC2" s="23"/>
      <c r="AD2" s="23"/>
      <c r="AE2" s="23"/>
      <c r="AF2" s="23"/>
      <c r="AG2" s="23"/>
    </row>
    <row r="3" spans="1:33" customFormat="1" ht="22.5" customHeight="1" x14ac:dyDescent="0.25">
      <c r="A3" s="49" t="s">
        <v>53</v>
      </c>
      <c r="B3" s="52" t="s">
        <v>37</v>
      </c>
      <c r="C3" s="53"/>
      <c r="D3" s="53"/>
      <c r="E3" s="37"/>
      <c r="F3" s="37"/>
      <c r="G3" s="37"/>
      <c r="H3" s="37"/>
      <c r="I3" s="37"/>
      <c r="J3" s="38"/>
      <c r="K3" s="38"/>
      <c r="L3" s="38"/>
      <c r="M3" s="38"/>
      <c r="N3" s="38"/>
      <c r="O3" s="24"/>
      <c r="P3" s="24"/>
      <c r="Q3" s="24"/>
      <c r="R3" s="24"/>
      <c r="S3" s="24"/>
      <c r="T3" s="24"/>
      <c r="U3" s="24"/>
      <c r="V3" s="24"/>
      <c r="W3" s="24"/>
      <c r="X3" s="24"/>
      <c r="Y3" s="23"/>
      <c r="Z3" s="23"/>
      <c r="AA3" s="23"/>
      <c r="AB3" s="23"/>
      <c r="AC3" s="23"/>
      <c r="AD3" s="23"/>
      <c r="AE3" s="23"/>
      <c r="AF3" s="23"/>
      <c r="AG3" s="23"/>
    </row>
    <row r="4" spans="1:33" customFormat="1" ht="22.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24"/>
      <c r="P4" s="24"/>
      <c r="Q4" s="24"/>
      <c r="R4" s="24"/>
      <c r="S4" s="24"/>
      <c r="T4" s="24"/>
      <c r="U4" s="24"/>
      <c r="V4" s="24"/>
      <c r="W4" s="24"/>
      <c r="X4" s="24"/>
      <c r="Y4" s="23"/>
      <c r="Z4" s="23"/>
      <c r="AA4" s="23"/>
      <c r="AB4" s="23"/>
      <c r="AC4" s="23"/>
      <c r="AD4" s="23"/>
      <c r="AE4" s="23"/>
      <c r="AF4" s="23"/>
      <c r="AG4" s="23"/>
    </row>
    <row r="7" spans="1:33" s="26" customFormat="1" ht="12.75" x14ac:dyDescent="0.25">
      <c r="A7" s="35" t="s">
        <v>48</v>
      </c>
      <c r="B7" s="59" t="s">
        <v>24</v>
      </c>
      <c r="C7" s="59"/>
      <c r="D7" s="59" t="s">
        <v>25</v>
      </c>
      <c r="E7" s="59"/>
      <c r="F7" s="59" t="s">
        <v>26</v>
      </c>
      <c r="G7" s="59"/>
      <c r="H7" s="59" t="s">
        <v>27</v>
      </c>
      <c r="I7" s="59"/>
      <c r="J7" s="59" t="s">
        <v>28</v>
      </c>
      <c r="K7" s="59"/>
      <c r="L7" s="59" t="s">
        <v>29</v>
      </c>
      <c r="M7" s="59"/>
      <c r="N7" s="59" t="s">
        <v>30</v>
      </c>
      <c r="O7" s="59"/>
      <c r="P7" s="59" t="s">
        <v>31</v>
      </c>
      <c r="Q7" s="59"/>
      <c r="R7" s="59" t="s">
        <v>32</v>
      </c>
      <c r="S7" s="59"/>
      <c r="T7" s="59" t="s">
        <v>33</v>
      </c>
      <c r="U7" s="59"/>
      <c r="V7" s="59" t="s">
        <v>34</v>
      </c>
      <c r="W7" s="59"/>
      <c r="X7" s="59" t="s">
        <v>35</v>
      </c>
      <c r="Y7" s="59"/>
      <c r="Z7" s="59" t="s">
        <v>36</v>
      </c>
      <c r="AA7" s="59"/>
    </row>
    <row r="8" spans="1:33" ht="12.75" x14ac:dyDescent="0.2">
      <c r="A8" s="60" t="s">
        <v>49</v>
      </c>
      <c r="B8" s="27">
        <v>138</v>
      </c>
      <c r="C8" s="62">
        <f>B8/B9*100</f>
        <v>12.614259597806216</v>
      </c>
      <c r="D8" s="27">
        <v>128</v>
      </c>
      <c r="E8" s="62">
        <f>D8/D9*100</f>
        <v>14.695752009184845</v>
      </c>
      <c r="F8" s="27">
        <v>105</v>
      </c>
      <c r="G8" s="62">
        <f>F8/F9*100</f>
        <v>15.981735159817351</v>
      </c>
      <c r="H8" s="27">
        <v>133</v>
      </c>
      <c r="I8" s="62">
        <f>H8/H9*100</f>
        <v>11.928251121076233</v>
      </c>
      <c r="J8" s="27">
        <v>162</v>
      </c>
      <c r="K8" s="62">
        <f>J8/J9*100</f>
        <v>13.213703099510605</v>
      </c>
      <c r="L8" s="27">
        <v>198</v>
      </c>
      <c r="M8" s="62">
        <f>L8/L9*100</f>
        <v>17.78975741239892</v>
      </c>
      <c r="N8" s="27">
        <v>642</v>
      </c>
      <c r="O8" s="62">
        <f>N8/N9*100</f>
        <v>28.022697512003493</v>
      </c>
      <c r="P8" s="27">
        <v>304</v>
      </c>
      <c r="Q8" s="62">
        <f>P8/P9*100</f>
        <v>15.071888943976203</v>
      </c>
      <c r="R8" s="27">
        <v>78</v>
      </c>
      <c r="S8" s="62">
        <f>R8/R9*100</f>
        <v>4.3141592920353977</v>
      </c>
      <c r="T8" s="27">
        <v>79</v>
      </c>
      <c r="U8" s="62">
        <f>T8/T9*100</f>
        <v>5.2842809364548495</v>
      </c>
      <c r="V8" s="27">
        <v>51</v>
      </c>
      <c r="W8" s="62">
        <f>V8/V9*100</f>
        <v>3.884234577303884</v>
      </c>
      <c r="X8" s="27"/>
      <c r="Y8" s="62" t="e">
        <f>X8/X9*100</f>
        <v>#DIV/0!</v>
      </c>
      <c r="Z8" s="28">
        <f t="shared" ref="Z8:Z15" si="0">(B8+D8+F8+H8+J8+L8+N8+P8+R8+T8+V8+X8)</f>
        <v>2018</v>
      </c>
      <c r="AA8" s="62">
        <f t="shared" ref="AA8" si="1">(Z8/Z9)*100</f>
        <v>13.453333333333333</v>
      </c>
    </row>
    <row r="9" spans="1:33" ht="12.75" x14ac:dyDescent="0.2">
      <c r="A9" s="60"/>
      <c r="B9" s="27">
        <v>1094</v>
      </c>
      <c r="C9" s="62"/>
      <c r="D9" s="27">
        <v>871</v>
      </c>
      <c r="E9" s="62"/>
      <c r="F9" s="27">
        <v>657</v>
      </c>
      <c r="G9" s="62"/>
      <c r="H9" s="27">
        <v>1115</v>
      </c>
      <c r="I9" s="62"/>
      <c r="J9" s="27">
        <v>1226</v>
      </c>
      <c r="K9" s="62"/>
      <c r="L9" s="27">
        <v>1113</v>
      </c>
      <c r="M9" s="62"/>
      <c r="N9" s="27">
        <v>2291</v>
      </c>
      <c r="O9" s="62"/>
      <c r="P9" s="27">
        <v>2017</v>
      </c>
      <c r="Q9" s="62"/>
      <c r="R9" s="27">
        <v>1808</v>
      </c>
      <c r="S9" s="62"/>
      <c r="T9" s="27">
        <v>1495</v>
      </c>
      <c r="U9" s="62"/>
      <c r="V9" s="27">
        <v>1313</v>
      </c>
      <c r="W9" s="62"/>
      <c r="X9" s="27"/>
      <c r="Y9" s="62"/>
      <c r="Z9" s="29">
        <f t="shared" si="0"/>
        <v>15000</v>
      </c>
      <c r="AA9" s="62"/>
    </row>
    <row r="10" spans="1:33" ht="12.75" x14ac:dyDescent="0.2">
      <c r="A10" s="63" t="s">
        <v>51</v>
      </c>
      <c r="B10" s="33">
        <v>9</v>
      </c>
      <c r="C10" s="61">
        <f>B10/B11*100</f>
        <v>9.67741935483871</v>
      </c>
      <c r="D10" s="33">
        <v>21</v>
      </c>
      <c r="E10" s="61">
        <f>D10/D11*100</f>
        <v>20.388349514563107</v>
      </c>
      <c r="F10" s="33">
        <v>39</v>
      </c>
      <c r="G10" s="61">
        <f>F10/F11*100</f>
        <v>37.864077669902912</v>
      </c>
      <c r="H10" s="33">
        <v>24</v>
      </c>
      <c r="I10" s="61">
        <f>H10/H11*100</f>
        <v>23.300970873786408</v>
      </c>
      <c r="J10" s="33">
        <v>58</v>
      </c>
      <c r="K10" s="61">
        <f>J10/J11*100</f>
        <v>16.022099447513813</v>
      </c>
      <c r="L10" s="33">
        <v>67</v>
      </c>
      <c r="M10" s="61">
        <f>L10/L11*100</f>
        <v>39.880952380952387</v>
      </c>
      <c r="N10" s="33">
        <v>41</v>
      </c>
      <c r="O10" s="61">
        <f>N10/N11*100</f>
        <v>21.354166666666664</v>
      </c>
      <c r="P10" s="33">
        <v>90</v>
      </c>
      <c r="Q10" s="61">
        <f>P10/P11*100</f>
        <v>80.357142857142861</v>
      </c>
      <c r="R10" s="33">
        <v>19</v>
      </c>
      <c r="S10" s="61">
        <f>R10/R11*100</f>
        <v>16.379310344827587</v>
      </c>
      <c r="T10" s="33">
        <v>30</v>
      </c>
      <c r="U10" s="61">
        <f>T10/T11*100</f>
        <v>21.739130434782609</v>
      </c>
      <c r="V10" s="33">
        <v>21</v>
      </c>
      <c r="W10" s="61">
        <f>V10/V11*100</f>
        <v>17.355371900826448</v>
      </c>
      <c r="X10" s="33"/>
      <c r="Y10" s="61" t="e">
        <f>X10/X11*100</f>
        <v>#DIV/0!</v>
      </c>
      <c r="Z10" s="34">
        <f t="shared" si="0"/>
        <v>419</v>
      </c>
      <c r="AA10" s="61">
        <f t="shared" ref="AA10" si="2">(Z10/Z11)*100</f>
        <v>26.008690254500312</v>
      </c>
    </row>
    <row r="11" spans="1:33" ht="12.75" x14ac:dyDescent="0.2">
      <c r="A11" s="63"/>
      <c r="B11" s="33">
        <v>93</v>
      </c>
      <c r="C11" s="61"/>
      <c r="D11" s="33">
        <v>103</v>
      </c>
      <c r="E11" s="61"/>
      <c r="F11" s="33">
        <v>103</v>
      </c>
      <c r="G11" s="61"/>
      <c r="H11" s="33">
        <v>103</v>
      </c>
      <c r="I11" s="61"/>
      <c r="J11" s="33">
        <v>362</v>
      </c>
      <c r="K11" s="61"/>
      <c r="L11" s="33">
        <v>168</v>
      </c>
      <c r="M11" s="61"/>
      <c r="N11" s="33">
        <v>192</v>
      </c>
      <c r="O11" s="61"/>
      <c r="P11" s="33">
        <v>112</v>
      </c>
      <c r="Q11" s="61"/>
      <c r="R11" s="33">
        <v>116</v>
      </c>
      <c r="S11" s="61"/>
      <c r="T11" s="33">
        <v>138</v>
      </c>
      <c r="U11" s="61"/>
      <c r="V11" s="33">
        <v>121</v>
      </c>
      <c r="W11" s="61"/>
      <c r="X11" s="33"/>
      <c r="Y11" s="61"/>
      <c r="Z11" s="34">
        <f t="shared" si="0"/>
        <v>1611</v>
      </c>
      <c r="AA11" s="61"/>
    </row>
    <row r="12" spans="1:33" ht="12.75" x14ac:dyDescent="0.2">
      <c r="A12" s="60" t="s">
        <v>50</v>
      </c>
      <c r="B12" s="27">
        <v>16</v>
      </c>
      <c r="C12" s="62">
        <f>B12/B13*100</f>
        <v>9.3023255813953494</v>
      </c>
      <c r="D12" s="27">
        <v>6</v>
      </c>
      <c r="E12" s="62">
        <f>D12/D13*100</f>
        <v>5.5555555555555554</v>
      </c>
      <c r="F12" s="27">
        <v>9</v>
      </c>
      <c r="G12" s="62">
        <f>F12/F13*100</f>
        <v>5.6603773584905666</v>
      </c>
      <c r="H12" s="27">
        <v>16</v>
      </c>
      <c r="I12" s="62">
        <f>H12/H13*100</f>
        <v>6.8965517241379306</v>
      </c>
      <c r="J12" s="27">
        <v>17</v>
      </c>
      <c r="K12" s="62">
        <f>J12/J13*100</f>
        <v>4.5454545454545459</v>
      </c>
      <c r="L12" s="27">
        <v>32</v>
      </c>
      <c r="M12" s="62">
        <f>L12/L13*100</f>
        <v>11.895910780669144</v>
      </c>
      <c r="N12" s="27">
        <v>18</v>
      </c>
      <c r="O12" s="62">
        <f>N12/N13*100</f>
        <v>7.0588235294117645</v>
      </c>
      <c r="P12" s="27">
        <v>43</v>
      </c>
      <c r="Q12" s="62">
        <f>P12/P13*100</f>
        <v>13.782051282051283</v>
      </c>
      <c r="R12" s="27">
        <v>2</v>
      </c>
      <c r="S12" s="62">
        <f>R12/R13*100</f>
        <v>0.63897763578274758</v>
      </c>
      <c r="T12" s="27">
        <v>4</v>
      </c>
      <c r="U12" s="62">
        <f>T12/T13*100</f>
        <v>4.1237113402061851</v>
      </c>
      <c r="V12" s="27">
        <v>0</v>
      </c>
      <c r="W12" s="62">
        <f>V12/V13*100</f>
        <v>0</v>
      </c>
      <c r="X12" s="27"/>
      <c r="Y12" s="62" t="e">
        <f>X12/X13*100</f>
        <v>#DIV/0!</v>
      </c>
      <c r="Z12" s="28">
        <f t="shared" si="0"/>
        <v>163</v>
      </c>
      <c r="AA12" s="62">
        <f t="shared" ref="AA12" si="3">(Z12/Z13)*100</f>
        <v>6.7662930676629305</v>
      </c>
    </row>
    <row r="13" spans="1:33" ht="12.75" x14ac:dyDescent="0.2">
      <c r="A13" s="60"/>
      <c r="B13" s="27">
        <v>172</v>
      </c>
      <c r="C13" s="62"/>
      <c r="D13" s="27">
        <v>108</v>
      </c>
      <c r="E13" s="62"/>
      <c r="F13" s="27">
        <v>159</v>
      </c>
      <c r="G13" s="62"/>
      <c r="H13" s="27">
        <v>232</v>
      </c>
      <c r="I13" s="62"/>
      <c r="J13" s="27">
        <v>374</v>
      </c>
      <c r="K13" s="62"/>
      <c r="L13" s="27">
        <v>269</v>
      </c>
      <c r="M13" s="62"/>
      <c r="N13" s="27">
        <v>255</v>
      </c>
      <c r="O13" s="62"/>
      <c r="P13" s="27">
        <v>312</v>
      </c>
      <c r="Q13" s="62"/>
      <c r="R13" s="27">
        <v>313</v>
      </c>
      <c r="S13" s="62"/>
      <c r="T13" s="27">
        <v>97</v>
      </c>
      <c r="U13" s="62"/>
      <c r="V13" s="27">
        <v>118</v>
      </c>
      <c r="W13" s="62"/>
      <c r="X13" s="27"/>
      <c r="Y13" s="62"/>
      <c r="Z13" s="29">
        <f t="shared" si="0"/>
        <v>2409</v>
      </c>
      <c r="AA13" s="62"/>
    </row>
    <row r="14" spans="1:33" ht="12.75" x14ac:dyDescent="0.2">
      <c r="A14" s="63" t="s">
        <v>45</v>
      </c>
      <c r="B14" s="42">
        <v>23</v>
      </c>
      <c r="C14" s="61">
        <f>B14/B15*100</f>
        <v>30.263157894736842</v>
      </c>
      <c r="D14" s="42">
        <v>12</v>
      </c>
      <c r="E14" s="61">
        <f>D14/D15*100</f>
        <v>19.047619047619047</v>
      </c>
      <c r="F14" s="42">
        <v>6</v>
      </c>
      <c r="G14" s="61">
        <f>F14/F15*100</f>
        <v>18.75</v>
      </c>
      <c r="H14" s="42">
        <v>51</v>
      </c>
      <c r="I14" s="61">
        <f>H14/H15*100</f>
        <v>38.345864661654133</v>
      </c>
      <c r="J14" s="42">
        <v>126</v>
      </c>
      <c r="K14" s="61">
        <f>J14/J15*100</f>
        <v>50.199203187250994</v>
      </c>
      <c r="L14" s="42">
        <v>36</v>
      </c>
      <c r="M14" s="61">
        <f>L14/L15*100</f>
        <v>21.556886227544911</v>
      </c>
      <c r="N14" s="33">
        <v>22</v>
      </c>
      <c r="O14" s="61">
        <f>N14/N15*100</f>
        <v>29.72972972972973</v>
      </c>
      <c r="P14" s="33">
        <v>42</v>
      </c>
      <c r="Q14" s="61">
        <f>P14/P15*100</f>
        <v>51.219512195121951</v>
      </c>
      <c r="R14" s="33">
        <v>7</v>
      </c>
      <c r="S14" s="61">
        <f>R14/R15*100</f>
        <v>5.7377049180327866</v>
      </c>
      <c r="T14" s="33">
        <v>3</v>
      </c>
      <c r="U14" s="61">
        <f>T14/T15*100</f>
        <v>1.910828025477707</v>
      </c>
      <c r="V14" s="33">
        <v>0</v>
      </c>
      <c r="W14" s="61">
        <f>V14/V15*100</f>
        <v>0</v>
      </c>
      <c r="X14" s="33"/>
      <c r="Y14" s="61" t="e">
        <f>X14/X15*100</f>
        <v>#DIV/0!</v>
      </c>
      <c r="Z14" s="34">
        <f t="shared" si="0"/>
        <v>328</v>
      </c>
      <c r="AA14" s="61">
        <f t="shared" ref="AA14" si="4">(Z14/Z15)*100</f>
        <v>25.745682888540035</v>
      </c>
    </row>
    <row r="15" spans="1:33" ht="13.5" thickBot="1" x14ac:dyDescent="0.25">
      <c r="A15" s="63"/>
      <c r="B15" s="42">
        <v>76</v>
      </c>
      <c r="C15" s="61"/>
      <c r="D15" s="42">
        <v>63</v>
      </c>
      <c r="E15" s="61"/>
      <c r="F15" s="42">
        <v>32</v>
      </c>
      <c r="G15" s="61"/>
      <c r="H15" s="42">
        <v>133</v>
      </c>
      <c r="I15" s="61"/>
      <c r="J15" s="42">
        <v>251</v>
      </c>
      <c r="K15" s="61"/>
      <c r="L15" s="42">
        <v>167</v>
      </c>
      <c r="M15" s="61"/>
      <c r="N15" s="33">
        <v>74</v>
      </c>
      <c r="O15" s="61"/>
      <c r="P15" s="33">
        <v>82</v>
      </c>
      <c r="Q15" s="61"/>
      <c r="R15" s="33">
        <v>122</v>
      </c>
      <c r="S15" s="61"/>
      <c r="T15" s="33">
        <v>157</v>
      </c>
      <c r="U15" s="61"/>
      <c r="V15" s="33">
        <v>117</v>
      </c>
      <c r="W15" s="61"/>
      <c r="X15" s="33"/>
      <c r="Y15" s="61"/>
      <c r="Z15" s="34">
        <f t="shared" si="0"/>
        <v>1274</v>
      </c>
      <c r="AA15" s="61"/>
    </row>
    <row r="16" spans="1:33" ht="13.5" thickBot="1" x14ac:dyDescent="0.25">
      <c r="A16" s="71" t="s">
        <v>47</v>
      </c>
      <c r="B16" s="36">
        <f>B8+B10+B12+B14</f>
        <v>186</v>
      </c>
      <c r="C16" s="66">
        <f>B16/B17*100</f>
        <v>12.961672473867598</v>
      </c>
      <c r="D16" s="36">
        <f>D8+D10+D12+D14</f>
        <v>167</v>
      </c>
      <c r="E16" s="66">
        <f>D16/D17*100</f>
        <v>14.585152838427948</v>
      </c>
      <c r="F16" s="36">
        <f>F8+F10+F12+F14</f>
        <v>159</v>
      </c>
      <c r="G16" s="66">
        <f>F16/F17*100</f>
        <v>16.719242902208201</v>
      </c>
      <c r="H16" s="36">
        <f>H8+H10+H12+H14</f>
        <v>224</v>
      </c>
      <c r="I16" s="66">
        <f>H16/H17*100</f>
        <v>14.150347441566646</v>
      </c>
      <c r="J16" s="36">
        <f>J8+J10+J12+J14</f>
        <v>363</v>
      </c>
      <c r="K16" s="66">
        <f>J16/J17*100</f>
        <v>16.403072751920469</v>
      </c>
      <c r="L16" s="36">
        <f>L8+L10+L12+L14</f>
        <v>333</v>
      </c>
      <c r="M16" s="66">
        <f>L16/L17*100</f>
        <v>19.394292370413513</v>
      </c>
      <c r="N16" s="36">
        <f>N8+N10+N12+N14</f>
        <v>723</v>
      </c>
      <c r="O16" s="66">
        <f>N16/N17*100</f>
        <v>25.711237553342812</v>
      </c>
      <c r="P16" s="36">
        <f>P8+P10+P12+P14</f>
        <v>479</v>
      </c>
      <c r="Q16" s="66">
        <f>P16/P17*100</f>
        <v>18.985334918747522</v>
      </c>
      <c r="R16" s="36">
        <f>R8+R10+R12+R14</f>
        <v>106</v>
      </c>
      <c r="S16" s="66">
        <f>R16/R17*100</f>
        <v>4.4934294192454427</v>
      </c>
      <c r="T16" s="36">
        <f>T8+T10+T12+T14</f>
        <v>116</v>
      </c>
      <c r="U16" s="66">
        <f>T16/T17*100</f>
        <v>6.1473237943826176</v>
      </c>
      <c r="V16" s="36">
        <f>V8+V10+V12+V14</f>
        <v>72</v>
      </c>
      <c r="W16" s="66">
        <f>V16/V17*100</f>
        <v>4.3139604553624924</v>
      </c>
      <c r="X16" s="36">
        <f>X8+X10+X12+X14</f>
        <v>0</v>
      </c>
      <c r="Y16" s="66" t="e">
        <f>X16/X17*100</f>
        <v>#DIV/0!</v>
      </c>
      <c r="Z16" s="36">
        <f>Z8+Z10+Z12+Z14</f>
        <v>2928</v>
      </c>
      <c r="AA16" s="68">
        <f>Z16/Z17*100</f>
        <v>14.42790972701291</v>
      </c>
    </row>
    <row r="17" spans="1:27" ht="13.5" thickBot="1" x14ac:dyDescent="0.25">
      <c r="A17" s="72"/>
      <c r="B17" s="48">
        <f>B9+B11+B13+B15</f>
        <v>1435</v>
      </c>
      <c r="C17" s="67"/>
      <c r="D17" s="48">
        <f>D9+D11+D13+D15</f>
        <v>1145</v>
      </c>
      <c r="E17" s="67"/>
      <c r="F17" s="48">
        <f>F9+F11+F13+F15</f>
        <v>951</v>
      </c>
      <c r="G17" s="67"/>
      <c r="H17" s="48">
        <f>H9+H11+H13+H15</f>
        <v>1583</v>
      </c>
      <c r="I17" s="67"/>
      <c r="J17" s="48">
        <f>J9+J11+J13+J15</f>
        <v>2213</v>
      </c>
      <c r="K17" s="67"/>
      <c r="L17" s="48">
        <f>L9+L11+L13+L15</f>
        <v>1717</v>
      </c>
      <c r="M17" s="67"/>
      <c r="N17" s="48">
        <f>N9+N11+N13+N15</f>
        <v>2812</v>
      </c>
      <c r="O17" s="67"/>
      <c r="P17" s="48">
        <f>P9+P11+P13+P15</f>
        <v>2523</v>
      </c>
      <c r="Q17" s="67"/>
      <c r="R17" s="48">
        <f>R9+R11+R13+R15</f>
        <v>2359</v>
      </c>
      <c r="S17" s="67"/>
      <c r="T17" s="48">
        <f>T9+T11+T13+T15</f>
        <v>1887</v>
      </c>
      <c r="U17" s="67"/>
      <c r="V17" s="48">
        <f>V9+V11+V13+V15</f>
        <v>1669</v>
      </c>
      <c r="W17" s="67"/>
      <c r="X17" s="48">
        <f>X9+X11+X13+X15</f>
        <v>0</v>
      </c>
      <c r="Y17" s="67"/>
      <c r="Z17" s="48">
        <f>Z9+Z11+Z13+Z15</f>
        <v>20294</v>
      </c>
      <c r="AA17" s="69"/>
    </row>
    <row r="18" spans="1:27" x14ac:dyDescent="0.2">
      <c r="B18" s="32"/>
      <c r="C18" s="25"/>
    </row>
    <row r="19" spans="1:27" x14ac:dyDescent="0.2">
      <c r="A19" s="51" t="s">
        <v>54</v>
      </c>
      <c r="B19" s="32"/>
      <c r="C19" s="25"/>
    </row>
    <row r="20" spans="1:27" x14ac:dyDescent="0.2">
      <c r="B20" s="32"/>
      <c r="C20" s="25"/>
    </row>
    <row r="21" spans="1:27" x14ac:dyDescent="0.2">
      <c r="B21" s="32"/>
      <c r="C21" s="25"/>
    </row>
    <row r="22" spans="1:27" x14ac:dyDescent="0.2">
      <c r="B22" s="32"/>
      <c r="C22" s="25"/>
    </row>
    <row r="23" spans="1:27" x14ac:dyDescent="0.2">
      <c r="B23" s="32"/>
      <c r="C23" s="25"/>
    </row>
    <row r="24" spans="1:27" x14ac:dyDescent="0.2">
      <c r="B24" s="32"/>
      <c r="C24" s="25"/>
    </row>
    <row r="25" spans="1:27" x14ac:dyDescent="0.2">
      <c r="B25" s="32"/>
      <c r="C25" s="25"/>
    </row>
    <row r="26" spans="1:27" x14ac:dyDescent="0.2">
      <c r="B26" s="32"/>
      <c r="C26" s="25"/>
    </row>
    <row r="27" spans="1:27" x14ac:dyDescent="0.2">
      <c r="B27" s="32"/>
      <c r="C27" s="25"/>
    </row>
    <row r="28" spans="1:27" x14ac:dyDescent="0.2">
      <c r="B28" s="32"/>
      <c r="C28" s="25"/>
    </row>
    <row r="29" spans="1:27" x14ac:dyDescent="0.2">
      <c r="B29" s="32"/>
      <c r="C29" s="25"/>
    </row>
    <row r="30" spans="1:27" x14ac:dyDescent="0.2">
      <c r="B30" s="32"/>
      <c r="C30" s="25"/>
    </row>
    <row r="31" spans="1:27" x14ac:dyDescent="0.2">
      <c r="B31" s="32"/>
      <c r="C31" s="25"/>
    </row>
    <row r="32" spans="1:27" x14ac:dyDescent="0.2">
      <c r="B32" s="32"/>
      <c r="C32" s="25"/>
    </row>
    <row r="33" spans="2:3" x14ac:dyDescent="0.2">
      <c r="B33" s="32"/>
      <c r="C33" s="25"/>
    </row>
    <row r="34" spans="2:3" x14ac:dyDescent="0.2">
      <c r="B34" s="32"/>
      <c r="C34" s="25"/>
    </row>
    <row r="35" spans="2:3" x14ac:dyDescent="0.2">
      <c r="B35" s="32"/>
      <c r="C35" s="25"/>
    </row>
    <row r="36" spans="2:3" x14ac:dyDescent="0.2">
      <c r="B36" s="32"/>
      <c r="C36" s="25"/>
    </row>
    <row r="37" spans="2:3" x14ac:dyDescent="0.2">
      <c r="B37" s="32"/>
      <c r="C37" s="25"/>
    </row>
    <row r="38" spans="2:3" x14ac:dyDescent="0.2">
      <c r="B38" s="32"/>
      <c r="C38" s="25"/>
    </row>
    <row r="39" spans="2:3" x14ac:dyDescent="0.2">
      <c r="B39" s="32"/>
      <c r="C39" s="25"/>
    </row>
    <row r="40" spans="2:3" x14ac:dyDescent="0.2">
      <c r="B40" s="32"/>
      <c r="C40" s="25"/>
    </row>
    <row r="41" spans="2:3" x14ac:dyDescent="0.2">
      <c r="B41" s="32"/>
      <c r="C41" s="25"/>
    </row>
    <row r="42" spans="2:3" x14ac:dyDescent="0.2">
      <c r="B42" s="32"/>
      <c r="C42" s="25"/>
    </row>
    <row r="43" spans="2:3" x14ac:dyDescent="0.2">
      <c r="B43" s="32"/>
      <c r="C43" s="25"/>
    </row>
    <row r="44" spans="2:3" x14ac:dyDescent="0.2">
      <c r="B44" s="32"/>
      <c r="C44" s="25"/>
    </row>
    <row r="45" spans="2:3" x14ac:dyDescent="0.2">
      <c r="B45" s="32"/>
      <c r="C45" s="25"/>
    </row>
  </sheetData>
  <mergeCells count="84">
    <mergeCell ref="B2:I2"/>
    <mergeCell ref="Q10:Q11"/>
    <mergeCell ref="A8:A9"/>
    <mergeCell ref="C8:C9"/>
    <mergeCell ref="E8:E9"/>
    <mergeCell ref="G8:G9"/>
    <mergeCell ref="I8:I9"/>
    <mergeCell ref="K8:K9"/>
    <mergeCell ref="I10:I11"/>
    <mergeCell ref="K10:K11"/>
    <mergeCell ref="M10:M11"/>
    <mergeCell ref="A16:A17"/>
    <mergeCell ref="A14:A15"/>
    <mergeCell ref="G16:G17"/>
    <mergeCell ref="I16:I17"/>
    <mergeCell ref="K16:K17"/>
    <mergeCell ref="M16:M17"/>
    <mergeCell ref="A12:A13"/>
    <mergeCell ref="A10:A11"/>
    <mergeCell ref="C10:C11"/>
    <mergeCell ref="E10:E11"/>
    <mergeCell ref="G10:G11"/>
    <mergeCell ref="Z7:AA7"/>
    <mergeCell ref="W8:W9"/>
    <mergeCell ref="Y8:Y9"/>
    <mergeCell ref="AA8:AA9"/>
    <mergeCell ref="B7:C7"/>
    <mergeCell ref="D7:E7"/>
    <mergeCell ref="F7:G7"/>
    <mergeCell ref="H7:I7"/>
    <mergeCell ref="J7:K7"/>
    <mergeCell ref="L7:M7"/>
    <mergeCell ref="N7:O7"/>
    <mergeCell ref="P7:Q7"/>
    <mergeCell ref="M8:M9"/>
    <mergeCell ref="O8:O9"/>
    <mergeCell ref="Q8:Q9"/>
    <mergeCell ref="S8:S9"/>
    <mergeCell ref="O10:O11"/>
    <mergeCell ref="R7:S7"/>
    <mergeCell ref="T7:U7"/>
    <mergeCell ref="V7:W7"/>
    <mergeCell ref="X7:Y7"/>
    <mergeCell ref="U8:U9"/>
    <mergeCell ref="S10:S11"/>
    <mergeCell ref="U10:U11"/>
    <mergeCell ref="W10:W11"/>
    <mergeCell ref="S16:S17"/>
    <mergeCell ref="Y10:Y11"/>
    <mergeCell ref="AA10:AA11"/>
    <mergeCell ref="C12:C13"/>
    <mergeCell ref="E12:E13"/>
    <mergeCell ref="G12:G13"/>
    <mergeCell ref="I12:I13"/>
    <mergeCell ref="K12:K13"/>
    <mergeCell ref="M12:M13"/>
    <mergeCell ref="O12:O13"/>
    <mergeCell ref="Q12:Q13"/>
    <mergeCell ref="S12:S13"/>
    <mergeCell ref="U12:U13"/>
    <mergeCell ref="W12:W13"/>
    <mergeCell ref="Y12:Y13"/>
    <mergeCell ref="AA12:AA13"/>
    <mergeCell ref="S14:S15"/>
    <mergeCell ref="U14:U15"/>
    <mergeCell ref="C14:C15"/>
    <mergeCell ref="E14:E15"/>
    <mergeCell ref="G14:G15"/>
    <mergeCell ref="I14:I15"/>
    <mergeCell ref="K14:K15"/>
    <mergeCell ref="C16:C17"/>
    <mergeCell ref="E16:E17"/>
    <mergeCell ref="M14:M15"/>
    <mergeCell ref="O14:O15"/>
    <mergeCell ref="Q14:Q15"/>
    <mergeCell ref="O16:O17"/>
    <mergeCell ref="Q16:Q17"/>
    <mergeCell ref="U16:U17"/>
    <mergeCell ref="W16:W17"/>
    <mergeCell ref="Y16:Y17"/>
    <mergeCell ref="AA16:AA17"/>
    <mergeCell ref="W14:W15"/>
    <mergeCell ref="Y14:Y15"/>
    <mergeCell ref="AA14:A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ESNSB</vt:lpstr>
      <vt:lpstr>CARIES</vt:lpstr>
      <vt:lpstr>ABO11</vt:lpstr>
      <vt:lpstr>ABO_ADOLESC</vt:lpstr>
      <vt:lpstr>PROT</vt:lpstr>
      <vt:lpstr>ABO_3_11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SHISHI</dc:creator>
  <cp:lastModifiedBy>SoporteOEI</cp:lastModifiedBy>
  <dcterms:created xsi:type="dcterms:W3CDTF">2021-11-22T16:51:02Z</dcterms:created>
  <dcterms:modified xsi:type="dcterms:W3CDTF">2023-12-13T19:01:05Z</dcterms:modified>
</cp:coreProperties>
</file>